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 drev\Marketing (srvfile01)\Hudevad\Conversion tables\2019\"/>
    </mc:Choice>
  </mc:AlternateContent>
  <xr:revisionPtr revIDLastSave="0" documentId="8_{DBD30391-F737-427F-B990-863DDE12CFEC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DKK_Output" sheetId="4" r:id="rId1"/>
    <sheet name="EN_Output" sheetId="1" r:id="rId2"/>
    <sheet name="DE_Output" sheetId="5" r:id="rId3"/>
  </sheets>
  <definedNames>
    <definedName name="_xlnm.Print_Area" localSheetId="1">EN_Output!$A$1:$J$87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7" i="5" l="1"/>
  <c r="I87" i="5"/>
  <c r="H87" i="5"/>
  <c r="D87" i="5"/>
  <c r="C87" i="5"/>
  <c r="B87" i="5"/>
  <c r="J86" i="5"/>
  <c r="I86" i="5"/>
  <c r="H86" i="5"/>
  <c r="J85" i="5"/>
  <c r="I85" i="5"/>
  <c r="H85" i="5"/>
  <c r="J84" i="5"/>
  <c r="I84" i="5"/>
  <c r="H84" i="5"/>
  <c r="J83" i="5"/>
  <c r="I83" i="5"/>
  <c r="H83" i="5"/>
  <c r="J82" i="5"/>
  <c r="I82" i="5"/>
  <c r="H82" i="5"/>
  <c r="J81" i="5"/>
  <c r="I81" i="5"/>
  <c r="H81" i="5"/>
  <c r="J80" i="5"/>
  <c r="I80" i="5"/>
  <c r="H80" i="5"/>
  <c r="J79" i="5"/>
  <c r="I79" i="5"/>
  <c r="H79" i="5"/>
  <c r="J78" i="5"/>
  <c r="I78" i="5"/>
  <c r="H78" i="5"/>
  <c r="J77" i="5"/>
  <c r="I77" i="5"/>
  <c r="H77" i="5"/>
  <c r="M76" i="5"/>
  <c r="J76" i="5"/>
  <c r="I76" i="5"/>
  <c r="H76" i="5"/>
  <c r="J75" i="5"/>
  <c r="I75" i="5"/>
  <c r="H75" i="5"/>
  <c r="J74" i="5"/>
  <c r="I74" i="5"/>
  <c r="H74" i="5"/>
  <c r="J73" i="5"/>
  <c r="I73" i="5"/>
  <c r="H73" i="5"/>
  <c r="J72" i="5"/>
  <c r="I72" i="5"/>
  <c r="H72" i="5"/>
  <c r="J71" i="5"/>
  <c r="I71" i="5"/>
  <c r="H71" i="5"/>
  <c r="J70" i="5"/>
  <c r="I70" i="5"/>
  <c r="H70" i="5"/>
  <c r="J69" i="5"/>
  <c r="I69" i="5"/>
  <c r="H69" i="5"/>
  <c r="J68" i="5"/>
  <c r="I68" i="5"/>
  <c r="H68" i="5"/>
  <c r="J67" i="5"/>
  <c r="I67" i="5"/>
  <c r="H67" i="5"/>
  <c r="J66" i="5"/>
  <c r="I66" i="5"/>
  <c r="H66" i="5"/>
  <c r="J65" i="5"/>
  <c r="I65" i="5"/>
  <c r="H65" i="5"/>
  <c r="J64" i="5"/>
  <c r="I64" i="5"/>
  <c r="H64" i="5"/>
  <c r="J63" i="5"/>
  <c r="I63" i="5"/>
  <c r="H63" i="5"/>
  <c r="J62" i="5"/>
  <c r="I62" i="5"/>
  <c r="H62" i="5"/>
  <c r="J61" i="5"/>
  <c r="I61" i="5"/>
  <c r="H61" i="5"/>
  <c r="J60" i="5"/>
  <c r="I60" i="5"/>
  <c r="H60" i="5"/>
  <c r="J59" i="5"/>
  <c r="I59" i="5"/>
  <c r="H59" i="5"/>
  <c r="G56" i="5"/>
  <c r="J44" i="5"/>
  <c r="I44" i="5"/>
  <c r="H44" i="5"/>
  <c r="D44" i="5"/>
  <c r="C44" i="5"/>
  <c r="B44" i="5"/>
  <c r="J43" i="5"/>
  <c r="I43" i="5"/>
  <c r="H43" i="5"/>
  <c r="J42" i="5"/>
  <c r="I42" i="5"/>
  <c r="H42" i="5"/>
  <c r="J41" i="5"/>
  <c r="I41" i="5"/>
  <c r="H41" i="5"/>
  <c r="J40" i="5"/>
  <c r="I40" i="5"/>
  <c r="H40" i="5"/>
  <c r="J39" i="5"/>
  <c r="I39" i="5"/>
  <c r="H39" i="5"/>
  <c r="J38" i="5"/>
  <c r="I38" i="5"/>
  <c r="H38" i="5"/>
  <c r="J37" i="5"/>
  <c r="I37" i="5"/>
  <c r="H37" i="5"/>
  <c r="J36" i="5"/>
  <c r="I36" i="5"/>
  <c r="H36" i="5"/>
  <c r="J35" i="5"/>
  <c r="I35" i="5"/>
  <c r="H35" i="5"/>
  <c r="J34" i="5"/>
  <c r="I34" i="5"/>
  <c r="H34" i="5"/>
  <c r="J33" i="5"/>
  <c r="I33" i="5"/>
  <c r="H33" i="5"/>
  <c r="J32" i="5"/>
  <c r="I32" i="5"/>
  <c r="H32" i="5"/>
  <c r="J31" i="5"/>
  <c r="I31" i="5"/>
  <c r="H31" i="5"/>
  <c r="J30" i="5"/>
  <c r="I30" i="5"/>
  <c r="H30" i="5"/>
  <c r="M29" i="5"/>
  <c r="J29" i="5"/>
  <c r="I29" i="5"/>
  <c r="H29" i="5"/>
  <c r="J28" i="5"/>
  <c r="I28" i="5"/>
  <c r="H28" i="5"/>
  <c r="J27" i="5"/>
  <c r="I27" i="5"/>
  <c r="H27" i="5"/>
  <c r="J26" i="5"/>
  <c r="I26" i="5"/>
  <c r="H26" i="5"/>
  <c r="J25" i="5"/>
  <c r="I25" i="5"/>
  <c r="H25" i="5"/>
  <c r="J24" i="5"/>
  <c r="I24" i="5"/>
  <c r="H24" i="5"/>
  <c r="J23" i="5"/>
  <c r="I23" i="5"/>
  <c r="H23" i="5"/>
  <c r="J22" i="5"/>
  <c r="I22" i="5"/>
  <c r="H22" i="5"/>
  <c r="J21" i="5"/>
  <c r="I21" i="5"/>
  <c r="H21" i="5"/>
  <c r="J20" i="5"/>
  <c r="I20" i="5"/>
  <c r="H20" i="5"/>
  <c r="J19" i="5"/>
  <c r="I19" i="5"/>
  <c r="H19" i="5"/>
  <c r="J18" i="5"/>
  <c r="I18" i="5"/>
  <c r="H18" i="5"/>
  <c r="J17" i="5"/>
  <c r="I17" i="5"/>
  <c r="H17" i="5"/>
  <c r="J16" i="5"/>
  <c r="I16" i="5"/>
  <c r="H16" i="5"/>
  <c r="G13" i="5"/>
  <c r="J87" i="1"/>
  <c r="I87" i="1"/>
  <c r="H87" i="1"/>
  <c r="D87" i="1"/>
  <c r="C87" i="1"/>
  <c r="B87" i="1"/>
  <c r="J86" i="1"/>
  <c r="I86" i="1"/>
  <c r="H86" i="1"/>
  <c r="J85" i="1"/>
  <c r="I85" i="1"/>
  <c r="H85" i="1"/>
  <c r="J84" i="1"/>
  <c r="I84" i="1"/>
  <c r="H84" i="1"/>
  <c r="J83" i="1"/>
  <c r="I83" i="1"/>
  <c r="H83" i="1"/>
  <c r="J82" i="1"/>
  <c r="I82" i="1"/>
  <c r="H82" i="1"/>
  <c r="J81" i="1"/>
  <c r="I81" i="1"/>
  <c r="H81" i="1"/>
  <c r="J80" i="1"/>
  <c r="I80" i="1"/>
  <c r="H80" i="1"/>
  <c r="J79" i="1"/>
  <c r="I79" i="1"/>
  <c r="H79" i="1"/>
  <c r="J78" i="1"/>
  <c r="I78" i="1"/>
  <c r="H78" i="1"/>
  <c r="J77" i="1"/>
  <c r="I77" i="1"/>
  <c r="H77" i="1"/>
  <c r="M76" i="1"/>
  <c r="J76" i="1"/>
  <c r="I76" i="1"/>
  <c r="H76" i="1"/>
  <c r="J75" i="1"/>
  <c r="I75" i="1"/>
  <c r="H75" i="1"/>
  <c r="J74" i="1"/>
  <c r="I74" i="1"/>
  <c r="H74" i="1"/>
  <c r="J73" i="1"/>
  <c r="I73" i="1"/>
  <c r="H73" i="1"/>
  <c r="J72" i="1"/>
  <c r="I72" i="1"/>
  <c r="H72" i="1"/>
  <c r="J71" i="1"/>
  <c r="I71" i="1"/>
  <c r="H71" i="1"/>
  <c r="J70" i="1"/>
  <c r="I70" i="1"/>
  <c r="H70" i="1"/>
  <c r="J69" i="1"/>
  <c r="I69" i="1"/>
  <c r="H69" i="1"/>
  <c r="J68" i="1"/>
  <c r="I68" i="1"/>
  <c r="H68" i="1"/>
  <c r="J67" i="1"/>
  <c r="I67" i="1"/>
  <c r="H67" i="1"/>
  <c r="J66" i="1"/>
  <c r="I66" i="1"/>
  <c r="H66" i="1"/>
  <c r="J65" i="1"/>
  <c r="I65" i="1"/>
  <c r="H65" i="1"/>
  <c r="J64" i="1"/>
  <c r="I64" i="1"/>
  <c r="H64" i="1"/>
  <c r="J63" i="1"/>
  <c r="I63" i="1"/>
  <c r="H63" i="1"/>
  <c r="J62" i="1"/>
  <c r="I62" i="1"/>
  <c r="H62" i="1"/>
  <c r="J61" i="1"/>
  <c r="I61" i="1"/>
  <c r="H61" i="1"/>
  <c r="J60" i="1"/>
  <c r="I60" i="1"/>
  <c r="H60" i="1"/>
  <c r="J59" i="1"/>
  <c r="I59" i="1"/>
  <c r="H59" i="1"/>
  <c r="G56" i="1"/>
  <c r="J44" i="1"/>
  <c r="I44" i="1"/>
  <c r="H44" i="1"/>
  <c r="D44" i="1"/>
  <c r="C44" i="1"/>
  <c r="B44" i="1"/>
  <c r="J43" i="1"/>
  <c r="I43" i="1"/>
  <c r="H43" i="1"/>
  <c r="J42" i="1"/>
  <c r="I42" i="1"/>
  <c r="H42" i="1"/>
  <c r="J41" i="1"/>
  <c r="I41" i="1"/>
  <c r="H41" i="1"/>
  <c r="J40" i="1"/>
  <c r="I40" i="1"/>
  <c r="H40" i="1"/>
  <c r="J39" i="1"/>
  <c r="I39" i="1"/>
  <c r="H39" i="1"/>
  <c r="J38" i="1"/>
  <c r="I38" i="1"/>
  <c r="H38" i="1"/>
  <c r="J37" i="1"/>
  <c r="I37" i="1"/>
  <c r="H37" i="1"/>
  <c r="J36" i="1"/>
  <c r="I36" i="1"/>
  <c r="H36" i="1"/>
  <c r="J35" i="1"/>
  <c r="I35" i="1"/>
  <c r="H35" i="1"/>
  <c r="J34" i="1"/>
  <c r="I34" i="1"/>
  <c r="H34" i="1"/>
  <c r="J33" i="1"/>
  <c r="I33" i="1"/>
  <c r="H33" i="1"/>
  <c r="J32" i="1"/>
  <c r="I32" i="1"/>
  <c r="H32" i="1"/>
  <c r="J31" i="1"/>
  <c r="I31" i="1"/>
  <c r="H31" i="1"/>
  <c r="J30" i="1"/>
  <c r="I30" i="1"/>
  <c r="H30" i="1"/>
  <c r="M29" i="1"/>
  <c r="J29" i="1"/>
  <c r="I29" i="1"/>
  <c r="H29" i="1"/>
  <c r="J28" i="1"/>
  <c r="I28" i="1"/>
  <c r="H28" i="1"/>
  <c r="J27" i="1"/>
  <c r="I27" i="1"/>
  <c r="H27" i="1"/>
  <c r="J26" i="1"/>
  <c r="I26" i="1"/>
  <c r="H26" i="1"/>
  <c r="J25" i="1"/>
  <c r="I25" i="1"/>
  <c r="H25" i="1"/>
  <c r="J24" i="1"/>
  <c r="I24" i="1"/>
  <c r="H24" i="1"/>
  <c r="J23" i="1"/>
  <c r="I23" i="1"/>
  <c r="H23" i="1"/>
  <c r="J22" i="1"/>
  <c r="I22" i="1"/>
  <c r="H22" i="1"/>
  <c r="J21" i="1"/>
  <c r="I21" i="1"/>
  <c r="H21" i="1"/>
  <c r="J20" i="1"/>
  <c r="I20" i="1"/>
  <c r="H20" i="1"/>
  <c r="J19" i="1"/>
  <c r="I19" i="1"/>
  <c r="H19" i="1"/>
  <c r="J18" i="1"/>
  <c r="I18" i="1"/>
  <c r="H18" i="1"/>
  <c r="J17" i="1"/>
  <c r="I17" i="1"/>
  <c r="H17" i="1"/>
  <c r="J16" i="1"/>
  <c r="I16" i="1"/>
  <c r="H16" i="1"/>
  <c r="G13" i="1"/>
  <c r="J87" i="4"/>
  <c r="I87" i="4"/>
  <c r="H87" i="4"/>
  <c r="D87" i="4"/>
  <c r="C87" i="4"/>
  <c r="B87" i="4"/>
  <c r="J86" i="4"/>
  <c r="I86" i="4"/>
  <c r="H86" i="4"/>
  <c r="J85" i="4"/>
  <c r="I85" i="4"/>
  <c r="H85" i="4"/>
  <c r="J84" i="4"/>
  <c r="I84" i="4"/>
  <c r="H84" i="4"/>
  <c r="J83" i="4"/>
  <c r="I83" i="4"/>
  <c r="H83" i="4"/>
  <c r="J82" i="4"/>
  <c r="I82" i="4"/>
  <c r="H82" i="4"/>
  <c r="J81" i="4"/>
  <c r="I81" i="4"/>
  <c r="H81" i="4"/>
  <c r="J80" i="4"/>
  <c r="I80" i="4"/>
  <c r="H80" i="4"/>
  <c r="J79" i="4"/>
  <c r="I79" i="4"/>
  <c r="H79" i="4"/>
  <c r="J78" i="4"/>
  <c r="I78" i="4"/>
  <c r="H78" i="4"/>
  <c r="J77" i="4"/>
  <c r="I77" i="4"/>
  <c r="H77" i="4"/>
  <c r="M76" i="4"/>
  <c r="J76" i="4"/>
  <c r="I76" i="4"/>
  <c r="H76" i="4"/>
  <c r="J75" i="4"/>
  <c r="I75" i="4"/>
  <c r="H75" i="4"/>
  <c r="J74" i="4"/>
  <c r="I74" i="4"/>
  <c r="H74" i="4"/>
  <c r="J73" i="4"/>
  <c r="I73" i="4"/>
  <c r="H73" i="4"/>
  <c r="J72" i="4"/>
  <c r="I72" i="4"/>
  <c r="H72" i="4"/>
  <c r="J71" i="4"/>
  <c r="I71" i="4"/>
  <c r="H71" i="4"/>
  <c r="J70" i="4"/>
  <c r="I70" i="4"/>
  <c r="H70" i="4"/>
  <c r="J69" i="4"/>
  <c r="I69" i="4"/>
  <c r="H69" i="4"/>
  <c r="J68" i="4"/>
  <c r="I68" i="4"/>
  <c r="H68" i="4"/>
  <c r="J67" i="4"/>
  <c r="I67" i="4"/>
  <c r="H67" i="4"/>
  <c r="J66" i="4"/>
  <c r="I66" i="4"/>
  <c r="H66" i="4"/>
  <c r="J65" i="4"/>
  <c r="I65" i="4"/>
  <c r="H65" i="4"/>
  <c r="J64" i="4"/>
  <c r="I64" i="4"/>
  <c r="H64" i="4"/>
  <c r="J63" i="4"/>
  <c r="I63" i="4"/>
  <c r="H63" i="4"/>
  <c r="J62" i="4"/>
  <c r="I62" i="4"/>
  <c r="H62" i="4"/>
  <c r="J61" i="4"/>
  <c r="I61" i="4"/>
  <c r="H61" i="4"/>
  <c r="J60" i="4"/>
  <c r="I60" i="4"/>
  <c r="H60" i="4"/>
  <c r="J59" i="4"/>
  <c r="I59" i="4"/>
  <c r="H59" i="4"/>
  <c r="G56" i="4"/>
  <c r="J44" i="4"/>
  <c r="I44" i="4"/>
  <c r="H44" i="4"/>
  <c r="D44" i="4"/>
  <c r="C44" i="4"/>
  <c r="B44" i="4"/>
  <c r="J43" i="4"/>
  <c r="I43" i="4"/>
  <c r="H43" i="4"/>
  <c r="J42" i="4"/>
  <c r="I42" i="4"/>
  <c r="H42" i="4"/>
  <c r="J41" i="4"/>
  <c r="I41" i="4"/>
  <c r="H41" i="4"/>
  <c r="J40" i="4"/>
  <c r="I40" i="4"/>
  <c r="H40" i="4"/>
  <c r="J39" i="4"/>
  <c r="I39" i="4"/>
  <c r="H39" i="4"/>
  <c r="J38" i="4"/>
  <c r="I38" i="4"/>
  <c r="H38" i="4"/>
  <c r="J37" i="4"/>
  <c r="I37" i="4"/>
  <c r="H37" i="4"/>
  <c r="J36" i="4"/>
  <c r="I36" i="4"/>
  <c r="H36" i="4"/>
  <c r="J35" i="4"/>
  <c r="I35" i="4"/>
  <c r="H35" i="4"/>
  <c r="J34" i="4"/>
  <c r="I34" i="4"/>
  <c r="H34" i="4"/>
  <c r="J33" i="4"/>
  <c r="I33" i="4"/>
  <c r="H33" i="4"/>
  <c r="J32" i="4"/>
  <c r="I32" i="4"/>
  <c r="H32" i="4"/>
  <c r="J31" i="4"/>
  <c r="I31" i="4"/>
  <c r="H31" i="4"/>
  <c r="J30" i="4"/>
  <c r="I30" i="4"/>
  <c r="H30" i="4"/>
  <c r="M29" i="4"/>
  <c r="J29" i="4"/>
  <c r="I29" i="4"/>
  <c r="H29" i="4"/>
  <c r="J28" i="4"/>
  <c r="I28" i="4"/>
  <c r="H28" i="4"/>
  <c r="J27" i="4"/>
  <c r="I27" i="4"/>
  <c r="H27" i="4"/>
  <c r="J26" i="4"/>
  <c r="I26" i="4"/>
  <c r="H26" i="4"/>
  <c r="J25" i="4"/>
  <c r="I25" i="4"/>
  <c r="H25" i="4"/>
  <c r="J24" i="4"/>
  <c r="I24" i="4"/>
  <c r="H24" i="4"/>
  <c r="J23" i="4"/>
  <c r="I23" i="4"/>
  <c r="H23" i="4"/>
  <c r="J22" i="4"/>
  <c r="I22" i="4"/>
  <c r="H22" i="4"/>
  <c r="J21" i="4"/>
  <c r="I21" i="4"/>
  <c r="H21" i="4"/>
  <c r="J20" i="4"/>
  <c r="I20" i="4"/>
  <c r="H20" i="4"/>
  <c r="J19" i="4"/>
  <c r="I19" i="4"/>
  <c r="H19" i="4"/>
  <c r="J18" i="4"/>
  <c r="I18" i="4"/>
  <c r="H18" i="4"/>
  <c r="J17" i="4"/>
  <c r="I17" i="4"/>
  <c r="H17" i="4"/>
  <c r="J16" i="4"/>
  <c r="I16" i="4"/>
  <c r="H16" i="4"/>
  <c r="G13" i="4"/>
</calcChain>
</file>

<file path=xl/sharedStrings.xml><?xml version="1.0" encoding="utf-8"?>
<sst xmlns="http://schemas.openxmlformats.org/spreadsheetml/2006/main" count="99" uniqueCount="33">
  <si>
    <t>75/65-20</t>
  </si>
  <si>
    <t>W/meter</t>
  </si>
  <si>
    <t>° C</t>
  </si>
  <si>
    <t>n</t>
  </si>
  <si>
    <t>Hlineær faktor</t>
  </si>
  <si>
    <t>Type in →</t>
  </si>
  <si>
    <t>Flow temperature</t>
  </si>
  <si>
    <t>Return temperature</t>
  </si>
  <si>
    <t>Room temperature</t>
  </si>
  <si>
    <t>Element spacing</t>
  </si>
  <si>
    <r>
      <t>SCE</t>
    </r>
    <r>
      <rPr>
        <b/>
        <i/>
        <sz val="8"/>
        <color theme="1"/>
        <rFont val="Calibri"/>
        <family val="2"/>
        <scheme val="minor"/>
      </rPr>
      <t>single</t>
    </r>
  </si>
  <si>
    <r>
      <t>SCE</t>
    </r>
    <r>
      <rPr>
        <b/>
        <i/>
        <sz val="8"/>
        <color theme="1"/>
        <rFont val="Calibri"/>
        <family val="2"/>
        <scheme val="minor"/>
      </rPr>
      <t>double</t>
    </r>
  </si>
  <si>
    <t>Height</t>
  </si>
  <si>
    <t>Returtemperatur</t>
  </si>
  <si>
    <t>Temperatursæt</t>
  </si>
  <si>
    <t>Vorlauftemperatur</t>
  </si>
  <si>
    <t>Rücklauftemperatur</t>
  </si>
  <si>
    <t>Raumtemperatur</t>
  </si>
  <si>
    <t>Temperatursatz</t>
  </si>
  <si>
    <t>Temperature set</t>
  </si>
  <si>
    <t>Fremløbstemepratur</t>
  </si>
  <si>
    <r>
      <t>SC</t>
    </r>
    <r>
      <rPr>
        <b/>
        <i/>
        <sz val="8"/>
        <color theme="1"/>
        <rFont val="Calibri"/>
        <family val="2"/>
        <scheme val="minor"/>
      </rPr>
      <t>dobbelt</t>
    </r>
  </si>
  <si>
    <t>Elementafstand</t>
  </si>
  <si>
    <t>Højde</t>
  </si>
  <si>
    <t>Indtast →</t>
  </si>
  <si>
    <t>Rumtemepratur</t>
  </si>
  <si>
    <r>
      <t>SC</t>
    </r>
    <r>
      <rPr>
        <b/>
        <i/>
        <sz val="8"/>
        <color theme="1"/>
        <rFont val="Calibri"/>
        <family val="2"/>
        <scheme val="minor"/>
      </rPr>
      <t>enkelt</t>
    </r>
  </si>
  <si>
    <t>Eingeben →</t>
  </si>
  <si>
    <t>Bauhöhe</t>
  </si>
  <si>
    <t>W/m</t>
  </si>
  <si>
    <r>
      <t xml:space="preserve">SC </t>
    </r>
    <r>
      <rPr>
        <b/>
        <i/>
        <sz val="8"/>
        <color theme="1"/>
        <rFont val="Calibri"/>
        <family val="2"/>
        <scheme val="minor"/>
      </rPr>
      <t>einfach</t>
    </r>
  </si>
  <si>
    <t>Element abstand</t>
  </si>
  <si>
    <r>
      <t xml:space="preserve">SC </t>
    </r>
    <r>
      <rPr>
        <b/>
        <i/>
        <sz val="8"/>
        <color theme="1"/>
        <rFont val="Calibri"/>
        <family val="2"/>
        <scheme val="minor"/>
      </rPr>
      <t>doppelt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</si>
</sst>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1"/>
      <name val="Calibri"/>
      <family val="2"/>
    </font>
    <font>
      <sz val="18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3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lightUp">
        <bgColor theme="0" tint="-0.249977111117893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5A7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ont="0" applyFill="0" applyBorder="0" applyAlignment="0" applyProtection="0"/>
    <xf numFmtId="0" fontId="7" fillId="0" borderId="0" applyNumberFormat="0" applyFill="0" applyBorder="0" applyAlignment="0" applyProtection="0"/>
  </cellStyleXfs>
  <cellXfs count="66">
    <xf numFmtId="0" fontId="0" fillId="0" borderId="0" xfId="0"/>
    <xf numFmtId="0" fontId="0" fillId="0" borderId="1" xfId="0" applyBorder="1"/>
    <xf numFmtId="1" fontId="0" fillId="0" borderId="7" xfId="0" applyNumberFormat="1" applyBorder="1" applyProtection="1">
      <protection hidden="1"/>
    </xf>
    <xf numFmtId="1" fontId="0" fillId="0" borderId="21" xfId="0" applyNumberFormat="1" applyBorder="1" applyProtection="1">
      <protection hidden="1"/>
    </xf>
    <xf numFmtId="0" fontId="0" fillId="0" borderId="0" xfId="0" applyProtection="1">
      <protection hidden="1"/>
    </xf>
    <xf numFmtId="1" fontId="0" fillId="0" borderId="2" xfId="0" applyNumberFormat="1" applyBorder="1" applyProtection="1">
      <protection hidden="1"/>
    </xf>
    <xf numFmtId="0" fontId="6" fillId="3" borderId="1" xfId="0" applyFont="1" applyFill="1" applyBorder="1" applyProtection="1">
      <protection locked="0"/>
    </xf>
    <xf numFmtId="0" fontId="0" fillId="3" borderId="11" xfId="0" applyFill="1" applyBorder="1" applyProtection="1">
      <protection hidden="1"/>
    </xf>
    <xf numFmtId="0" fontId="0" fillId="3" borderId="12" xfId="0" applyFill="1" applyBorder="1" applyProtection="1">
      <protection hidden="1"/>
    </xf>
    <xf numFmtId="0" fontId="0" fillId="3" borderId="13" xfId="0" applyFill="1" applyBorder="1" applyProtection="1">
      <protection hidden="1"/>
    </xf>
    <xf numFmtId="0" fontId="6" fillId="3" borderId="11" xfId="0" applyFont="1" applyFill="1" applyBorder="1" applyProtection="1">
      <protection hidden="1"/>
    </xf>
    <xf numFmtId="0" fontId="6" fillId="3" borderId="12" xfId="0" applyFont="1" applyFill="1" applyBorder="1" applyProtection="1">
      <protection hidden="1"/>
    </xf>
    <xf numFmtId="0" fontId="6" fillId="3" borderId="13" xfId="0" applyFont="1" applyFill="1" applyBorder="1" applyProtection="1">
      <protection hidden="1"/>
    </xf>
    <xf numFmtId="0" fontId="0" fillId="4" borderId="4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/>
    </xf>
    <xf numFmtId="0" fontId="0" fillId="5" borderId="8" xfId="0" applyFill="1" applyBorder="1" applyAlignment="1" applyProtection="1">
      <alignment horizontal="center" vertical="center"/>
      <protection locked="0"/>
    </xf>
    <xf numFmtId="0" fontId="6" fillId="6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6" borderId="2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2" applyBorder="1" applyAlignment="1">
      <alignment horizontal="center" vertical="center"/>
    </xf>
    <xf numFmtId="0" fontId="10" fillId="0" borderId="1" xfId="0" applyFont="1" applyBorder="1"/>
    <xf numFmtId="0" fontId="10" fillId="0" borderId="1" xfId="0" applyFont="1" applyBorder="1" applyAlignment="1">
      <alignment vertical="center" wrapText="1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6" fillId="8" borderId="0" xfId="0" applyFont="1" applyFill="1" applyProtection="1">
      <protection hidden="1"/>
    </xf>
    <xf numFmtId="0" fontId="0" fillId="0" borderId="1" xfId="0" applyBorder="1" applyProtection="1">
      <protection hidden="1"/>
    </xf>
    <xf numFmtId="0" fontId="0" fillId="2" borderId="1" xfId="0" applyFill="1" applyBorder="1" applyProtection="1">
      <protection hidden="1"/>
    </xf>
    <xf numFmtId="0" fontId="0" fillId="0" borderId="8" xfId="0" applyBorder="1" applyProtection="1">
      <protection hidden="1"/>
    </xf>
    <xf numFmtId="0" fontId="0" fillId="3" borderId="9" xfId="0" applyFill="1" applyBorder="1" applyProtection="1">
      <protection hidden="1"/>
    </xf>
    <xf numFmtId="0" fontId="0" fillId="0" borderId="7" xfId="0" applyBorder="1" applyProtection="1">
      <protection hidden="1"/>
    </xf>
    <xf numFmtId="0" fontId="0" fillId="0" borderId="2" xfId="0" applyBorder="1" applyProtection="1">
      <protection hidden="1"/>
    </xf>
    <xf numFmtId="0" fontId="6" fillId="3" borderId="9" xfId="0" applyFont="1" applyFill="1" applyBorder="1" applyProtection="1">
      <protection hidden="1"/>
    </xf>
    <xf numFmtId="0" fontId="0" fillId="0" borderId="6" xfId="0" applyBorder="1" applyProtection="1">
      <protection hidden="1"/>
    </xf>
    <xf numFmtId="0" fontId="0" fillId="3" borderId="10" xfId="0" applyFill="1" applyBorder="1" applyProtection="1">
      <protection hidden="1"/>
    </xf>
    <xf numFmtId="0" fontId="6" fillId="3" borderId="10" xfId="0" applyFont="1" applyFill="1" applyBorder="1" applyProtection="1">
      <protection hidden="1"/>
    </xf>
    <xf numFmtId="0" fontId="0" fillId="3" borderId="20" xfId="0" applyFill="1" applyBorder="1" applyProtection="1">
      <protection hidden="1"/>
    </xf>
    <xf numFmtId="1" fontId="0" fillId="0" borderId="0" xfId="0" applyNumberFormat="1" applyProtection="1">
      <protection hidden="1"/>
    </xf>
    <xf numFmtId="0" fontId="0" fillId="0" borderId="0" xfId="0" applyAlignment="1" applyProtection="1">
      <alignment horizontal="right"/>
      <protection hidden="1"/>
    </xf>
    <xf numFmtId="0" fontId="6" fillId="3" borderId="20" xfId="0" applyFont="1" applyFill="1" applyBorder="1" applyProtection="1">
      <protection hidden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Protection="1">
      <protection hidden="1"/>
    </xf>
    <xf numFmtId="0" fontId="4" fillId="0" borderId="17" xfId="0" applyFont="1" applyBorder="1" applyAlignment="1" applyProtection="1">
      <alignment horizontal="center"/>
      <protection hidden="1"/>
    </xf>
    <xf numFmtId="0" fontId="4" fillId="0" borderId="18" xfId="0" applyFont="1" applyBorder="1" applyAlignment="1" applyProtection="1">
      <alignment horizontal="center"/>
      <protection hidden="1"/>
    </xf>
    <xf numFmtId="0" fontId="4" fillId="0" borderId="19" xfId="0" applyFont="1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3">
    <cellStyle name="F6" xfId="1" xr:uid="{00000000-0005-0000-0000-000000000000}"/>
    <cellStyle name="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134956</xdr:colOff>
      <xdr:row>0</xdr:row>
      <xdr:rowOff>38100</xdr:rowOff>
    </xdr:from>
    <xdr:to>
      <xdr:col>3</xdr:col>
      <xdr:colOff>411296</xdr:colOff>
      <xdr:row>4</xdr:row>
      <xdr:rowOff>142875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E6157A78-250D-44D9-BF6F-FE966511DB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956" y="38100"/>
          <a:ext cx="2619490" cy="866775"/>
        </a:xfrm>
        <a:prstGeom prst="rect">
          <a:avLst/>
        </a:prstGeom>
      </xdr:spPr>
    </xdr:pic>
    <xdr:clientData/>
  </xdr:twoCellAnchor>
  <xdr:twoCellAnchor editAs="oneCell">
    <xdr:from>
      <xdr:col>0</xdr:col>
      <xdr:colOff>154006</xdr:colOff>
      <xdr:row>45</xdr:row>
      <xdr:rowOff>47625</xdr:rowOff>
    </xdr:from>
    <xdr:to>
      <xdr:col>3</xdr:col>
      <xdr:colOff>430346</xdr:colOff>
      <xdr:row>49</xdr:row>
      <xdr:rowOff>152400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CB3541D5-AB9B-40BE-8440-A8B6C3E781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006" y="9906000"/>
          <a:ext cx="2619490" cy="866775"/>
        </a:xfrm>
        <a:prstGeom prst="rect">
          <a:avLst/>
        </a:prstGeom>
      </xdr:spPr>
    </xdr:pic>
    <xdr:clientData/>
  </xdr:twoCellAnchor>
  <xdr:twoCellAnchor editAs="oneCell">
    <xdr:from>
      <xdr:col>0</xdr:col>
      <xdr:colOff>140803</xdr:colOff>
      <xdr:row>8</xdr:row>
      <xdr:rowOff>53046</xdr:rowOff>
    </xdr:from>
    <xdr:to>
      <xdr:col>3</xdr:col>
      <xdr:colOff>372717</xdr:colOff>
      <xdr:row>8</xdr:row>
      <xdr:rowOff>532438</xdr:rowOff>
    </xdr:to>
    <xdr:pic>
      <xdr:nvPicPr>
        <xdr:cNvPr id="5" name="Billede 4">
          <a:extLst>
            <a:ext uri="{FF2B5EF4-FFF2-40B4-BE49-F238E27FC236}">
              <a16:creationId xmlns:a16="http://schemas.microsoft.com/office/drawing/2014/main" id="{B526BBD9-6A22-48AD-ACD0-D871BD4D69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803" y="1585329"/>
          <a:ext cx="2584175" cy="4793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159449</xdr:colOff>
      <xdr:row>0</xdr:row>
      <xdr:rowOff>85725</xdr:rowOff>
    </xdr:from>
    <xdr:to>
      <xdr:col>3</xdr:col>
      <xdr:colOff>435789</xdr:colOff>
      <xdr:row>5</xdr:row>
      <xdr:rowOff>0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449" y="85725"/>
          <a:ext cx="2630376" cy="866775"/>
        </a:xfrm>
        <a:prstGeom prst="rect">
          <a:avLst/>
        </a:prstGeom>
      </xdr:spPr>
    </xdr:pic>
    <xdr:clientData/>
  </xdr:twoCellAnchor>
  <xdr:twoCellAnchor editAs="oneCell">
    <xdr:from>
      <xdr:col>0</xdr:col>
      <xdr:colOff>154006</xdr:colOff>
      <xdr:row>45</xdr:row>
      <xdr:rowOff>47625</xdr:rowOff>
    </xdr:from>
    <xdr:to>
      <xdr:col>3</xdr:col>
      <xdr:colOff>430346</xdr:colOff>
      <xdr:row>49</xdr:row>
      <xdr:rowOff>152400</xdr:rowOff>
    </xdr:to>
    <xdr:pic>
      <xdr:nvPicPr>
        <xdr:cNvPr id="5" name="Billed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006" y="8734425"/>
          <a:ext cx="2623572" cy="8667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134956</xdr:colOff>
      <xdr:row>0</xdr:row>
      <xdr:rowOff>38100</xdr:rowOff>
    </xdr:from>
    <xdr:to>
      <xdr:col>3</xdr:col>
      <xdr:colOff>411296</xdr:colOff>
      <xdr:row>4</xdr:row>
      <xdr:rowOff>142875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E8D64886-7864-4937-8A12-6055D05415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956" y="38100"/>
          <a:ext cx="2619490" cy="866775"/>
        </a:xfrm>
        <a:prstGeom prst="rect">
          <a:avLst/>
        </a:prstGeom>
      </xdr:spPr>
    </xdr:pic>
    <xdr:clientData/>
  </xdr:twoCellAnchor>
  <xdr:twoCellAnchor editAs="oneCell">
    <xdr:from>
      <xdr:col>0</xdr:col>
      <xdr:colOff>154006</xdr:colOff>
      <xdr:row>45</xdr:row>
      <xdr:rowOff>47625</xdr:rowOff>
    </xdr:from>
    <xdr:to>
      <xdr:col>3</xdr:col>
      <xdr:colOff>430346</xdr:colOff>
      <xdr:row>49</xdr:row>
      <xdr:rowOff>152400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C620CA2C-89A8-414B-B084-CBC1AE3E45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006" y="9906000"/>
          <a:ext cx="2619490" cy="866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131C9-4123-43A9-9AFB-6A92F595A0AB}">
  <dimension ref="A1:BE87"/>
  <sheetViews>
    <sheetView tabSelected="1" zoomScale="115" zoomScaleNormal="115" workbookViewId="0">
      <selection activeCell="E10" sqref="E10"/>
    </sheetView>
  </sheetViews>
  <sheetFormatPr defaultRowHeight="15" x14ac:dyDescent="0.25"/>
  <cols>
    <col min="1" max="1" width="16.85546875" bestFit="1" customWidth="1"/>
    <col min="5" max="5" width="19.42578125" customWidth="1"/>
    <col min="6" max="6" width="13.140625" customWidth="1"/>
    <col min="7" max="7" width="16.85546875" bestFit="1" customWidth="1"/>
    <col min="12" max="14" width="0" hidden="1" customWidth="1"/>
    <col min="18" max="18" width="0" hidden="1" customWidth="1"/>
    <col min="19" max="19" width="10.28515625" style="16" hidden="1" customWidth="1"/>
    <col min="20" max="20" width="2.28515625" style="16" hidden="1" customWidth="1"/>
    <col min="21" max="21" width="59.42578125" style="16" hidden="1" customWidth="1"/>
    <col min="22" max="22" width="33.42578125" style="16" hidden="1" customWidth="1"/>
    <col min="23" max="23" width="25.5703125" style="16" hidden="1" customWidth="1"/>
    <col min="24" max="24" width="12.140625" style="16" hidden="1" customWidth="1"/>
    <col min="25" max="25" width="19.85546875" style="16" hidden="1" customWidth="1"/>
    <col min="26" max="26" width="26.7109375" style="16" hidden="1" customWidth="1"/>
    <col min="27" max="27" width="21.42578125" style="16" hidden="1" customWidth="1"/>
    <col min="28" max="28" width="20.85546875" style="16" hidden="1" customWidth="1"/>
    <col min="29" max="29" width="19.85546875" style="16" hidden="1" customWidth="1"/>
    <col min="30" max="30" width="24.5703125" style="16" hidden="1" customWidth="1"/>
    <col min="31" max="31" width="13.140625" style="16" hidden="1" customWidth="1"/>
    <col min="32" max="32" width="15.7109375" style="16" hidden="1" customWidth="1"/>
    <col min="33" max="33" width="16.5703125" style="16" hidden="1" customWidth="1"/>
    <col min="34" max="34" width="16.28515625" style="16" hidden="1" customWidth="1"/>
    <col min="35" max="35" width="17.42578125" style="16" hidden="1" customWidth="1"/>
    <col min="36" max="36" width="151" style="16" hidden="1" customWidth="1"/>
    <col min="37" max="37" width="0" style="16" hidden="1" customWidth="1"/>
    <col min="38" max="38" width="10.28515625" style="16" hidden="1" customWidth="1"/>
    <col min="39" max="39" width="2.5703125" hidden="1" customWidth="1"/>
    <col min="40" max="40" width="12" hidden="1" customWidth="1"/>
    <col min="41" max="41" width="14.85546875" hidden="1" customWidth="1"/>
    <col min="42" max="42" width="26.42578125" hidden="1" customWidth="1"/>
    <col min="43" max="43" width="2.5703125" hidden="1" customWidth="1"/>
    <col min="44" max="44" width="19.5703125" hidden="1" customWidth="1"/>
    <col min="45" max="45" width="25.85546875" hidden="1" customWidth="1"/>
    <col min="46" max="46" width="18.5703125" hidden="1" customWidth="1"/>
    <col min="47" max="47" width="20.140625" hidden="1" customWidth="1"/>
    <col min="48" max="48" width="18.85546875" hidden="1" customWidth="1"/>
    <col min="49" max="49" width="23.85546875" hidden="1" customWidth="1"/>
    <col min="50" max="50" width="13.140625" hidden="1" customWidth="1"/>
    <col min="51" max="51" width="15" hidden="1" customWidth="1"/>
    <col min="52" max="53" width="15.42578125" hidden="1" customWidth="1"/>
    <col min="54" max="54" width="16.85546875" hidden="1" customWidth="1"/>
    <col min="55" max="55" width="142.140625" hidden="1" customWidth="1"/>
    <col min="56" max="56" width="8.7109375" hidden="1" customWidth="1"/>
    <col min="57" max="57" width="12.5703125" hidden="1" customWidth="1"/>
    <col min="58" max="58" width="0" hidden="1" customWidth="1"/>
  </cols>
  <sheetData>
    <row r="1" spans="1:57" x14ac:dyDescent="0.25">
      <c r="A1" s="63"/>
      <c r="B1" s="63"/>
      <c r="C1" s="63"/>
      <c r="D1" s="6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</row>
    <row r="2" spans="1:57" x14ac:dyDescent="0.25">
      <c r="A2" s="63"/>
      <c r="B2" s="63"/>
      <c r="C2" s="63"/>
      <c r="D2" s="63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</row>
    <row r="3" spans="1:57" x14ac:dyDescent="0.25">
      <c r="A3" s="63"/>
      <c r="B3" s="63"/>
      <c r="C3" s="63"/>
      <c r="D3" s="63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</row>
    <row r="4" spans="1:57" x14ac:dyDescent="0.25">
      <c r="A4" s="63"/>
      <c r="B4" s="63"/>
      <c r="C4" s="63"/>
      <c r="D4" s="6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</row>
    <row r="5" spans="1:57" x14ac:dyDescent="0.25">
      <c r="A5" s="63"/>
      <c r="B5" s="63"/>
      <c r="C5" s="63"/>
      <c r="D5" s="6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</row>
    <row r="6" spans="1:57" x14ac:dyDescent="0.25">
      <c r="C6" s="64" t="s">
        <v>24</v>
      </c>
      <c r="D6" s="65"/>
      <c r="E6" s="1" t="s">
        <v>20</v>
      </c>
      <c r="F6" s="6">
        <v>60</v>
      </c>
      <c r="G6" s="1" t="s">
        <v>2</v>
      </c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</row>
    <row r="7" spans="1:57" x14ac:dyDescent="0.25">
      <c r="C7" s="65"/>
      <c r="D7" s="65"/>
      <c r="E7" s="1" t="s">
        <v>13</v>
      </c>
      <c r="F7" s="6">
        <v>40</v>
      </c>
      <c r="G7" s="1" t="s">
        <v>2</v>
      </c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</row>
    <row r="8" spans="1:57" ht="15.75" thickBot="1" x14ac:dyDescent="0.3">
      <c r="C8" s="65"/>
      <c r="D8" s="65"/>
      <c r="E8" s="1" t="s">
        <v>25</v>
      </c>
      <c r="F8" s="6">
        <v>20</v>
      </c>
      <c r="G8" s="1" t="s">
        <v>2</v>
      </c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</row>
    <row r="9" spans="1:57" ht="46.5" x14ac:dyDescent="0.25">
      <c r="A9" s="4"/>
      <c r="B9" s="4"/>
      <c r="C9" s="4"/>
      <c r="D9" s="4"/>
      <c r="E9" s="32" t="s">
        <v>3</v>
      </c>
      <c r="F9" s="33">
        <v>1.3</v>
      </c>
      <c r="G9" s="32" t="s">
        <v>3</v>
      </c>
      <c r="H9" s="4"/>
      <c r="I9" s="4"/>
      <c r="J9" s="4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</row>
    <row r="10" spans="1:57" ht="47.25" thickBot="1" x14ac:dyDescent="0.3">
      <c r="A10" s="4"/>
      <c r="B10" s="4"/>
      <c r="C10" s="4"/>
      <c r="D10" s="4"/>
      <c r="E10" s="4"/>
      <c r="F10" s="4"/>
      <c r="G10" s="4"/>
      <c r="H10" s="4"/>
      <c r="I10" s="4"/>
      <c r="J10" s="4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</row>
    <row r="11" spans="1:57" ht="47.25" thickBot="1" x14ac:dyDescent="0.35">
      <c r="A11" s="4"/>
      <c r="B11" s="54" t="s">
        <v>26</v>
      </c>
      <c r="C11" s="55"/>
      <c r="D11" s="56"/>
      <c r="E11" s="4"/>
      <c r="F11" s="4"/>
      <c r="G11" s="4"/>
      <c r="H11" s="54" t="s">
        <v>26</v>
      </c>
      <c r="I11" s="55"/>
      <c r="J11" s="56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</row>
    <row r="12" spans="1:57" ht="15.75" thickBot="1" x14ac:dyDescent="0.3">
      <c r="A12" s="4" t="s">
        <v>14</v>
      </c>
      <c r="B12" s="4"/>
      <c r="C12" s="4"/>
      <c r="D12" s="4"/>
      <c r="E12" s="4"/>
      <c r="F12" s="4"/>
      <c r="G12" s="4" t="s">
        <v>14</v>
      </c>
      <c r="H12" s="4"/>
      <c r="I12" s="4"/>
      <c r="J12" s="4"/>
    </row>
    <row r="13" spans="1:57" ht="15.75" thickBot="1" x14ac:dyDescent="0.3">
      <c r="A13" s="31" t="s">
        <v>0</v>
      </c>
      <c r="B13" s="60" t="s">
        <v>1</v>
      </c>
      <c r="C13" s="61"/>
      <c r="D13" s="62"/>
      <c r="E13" s="4"/>
      <c r="F13" s="4"/>
      <c r="G13" s="31" t="str">
        <f>CONCATENATE(F6,"/",F7,"-",F8)</f>
        <v>60/40-20</v>
      </c>
      <c r="H13" s="60" t="s">
        <v>1</v>
      </c>
      <c r="I13" s="61"/>
      <c r="J13" s="62"/>
    </row>
    <row r="14" spans="1:57" ht="15.75" thickBot="1" x14ac:dyDescent="0.3">
      <c r="A14" s="4"/>
      <c r="B14" s="60" t="s">
        <v>22</v>
      </c>
      <c r="C14" s="61"/>
      <c r="D14" s="62"/>
      <c r="E14" s="4"/>
      <c r="F14" s="4"/>
      <c r="G14" s="4"/>
      <c r="H14" s="60" t="s">
        <v>22</v>
      </c>
      <c r="I14" s="61"/>
      <c r="J14" s="62"/>
      <c r="AL14" s="46"/>
      <c r="AM14" s="47"/>
      <c r="AN14" s="47"/>
      <c r="AO14" s="48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5.75" thickBot="1" x14ac:dyDescent="0.3">
      <c r="A15" s="34" t="s">
        <v>23</v>
      </c>
      <c r="B15" s="7">
        <v>40</v>
      </c>
      <c r="C15" s="8">
        <v>60</v>
      </c>
      <c r="D15" s="9">
        <v>80</v>
      </c>
      <c r="E15" s="4"/>
      <c r="F15" s="4"/>
      <c r="G15" s="34" t="s">
        <v>23</v>
      </c>
      <c r="H15" s="10">
        <v>40</v>
      </c>
      <c r="I15" s="11">
        <v>60</v>
      </c>
      <c r="J15" s="12">
        <v>80</v>
      </c>
      <c r="AL15" s="49"/>
      <c r="AM15" s="50"/>
      <c r="AN15" s="50"/>
      <c r="AO15" s="51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5.75" thickBot="1" x14ac:dyDescent="0.3">
      <c r="A16" s="35">
        <v>300</v>
      </c>
      <c r="B16" s="36">
        <v>595</v>
      </c>
      <c r="C16" s="37">
        <v>469</v>
      </c>
      <c r="D16" s="37">
        <v>413</v>
      </c>
      <c r="E16" s="4"/>
      <c r="F16" s="4"/>
      <c r="G16" s="38">
        <v>300</v>
      </c>
      <c r="H16" s="2">
        <f>B16*(($F$6-$F$7)/LN(($F$6-$F$8)/($F$7-$F$8))/49.83)^$F$9</f>
        <v>292.44534132370842</v>
      </c>
      <c r="I16" s="2">
        <f t="shared" ref="I16:J31" si="0">C16*(($F$6-$F$7)/LN(($F$6-$F$8)/($F$7-$F$8))/49.83)^$F$9</f>
        <v>230.51573963162897</v>
      </c>
      <c r="J16" s="2">
        <f t="shared" si="0"/>
        <v>202.99147221292699</v>
      </c>
      <c r="AL16" s="18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35">
        <v>400</v>
      </c>
      <c r="B17" s="39">
        <v>753</v>
      </c>
      <c r="C17" s="32">
        <v>590</v>
      </c>
      <c r="D17" s="32">
        <v>514</v>
      </c>
      <c r="E17" s="4"/>
      <c r="F17" s="4"/>
      <c r="G17" s="38">
        <v>400</v>
      </c>
      <c r="H17" s="2">
        <f t="shared" ref="H17:J43" si="1">B17*(($F$6-$F$7)/LN(($F$6-$F$8)/($F$7-$F$8))/49.83)^$F$9</f>
        <v>370.10309582647466</v>
      </c>
      <c r="I17" s="2">
        <f t="shared" si="0"/>
        <v>289.98781744703859</v>
      </c>
      <c r="J17" s="2">
        <f t="shared" si="0"/>
        <v>252.63345452165734</v>
      </c>
      <c r="AL17" s="19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1"/>
    </row>
    <row r="18" spans="1:57" x14ac:dyDescent="0.25">
      <c r="A18" s="35">
        <v>500</v>
      </c>
      <c r="B18" s="39">
        <v>908</v>
      </c>
      <c r="C18" s="32">
        <v>707</v>
      </c>
      <c r="D18" s="32">
        <v>611</v>
      </c>
      <c r="E18" s="4"/>
      <c r="F18" s="4"/>
      <c r="G18" s="38">
        <v>500</v>
      </c>
      <c r="H18" s="2">
        <f t="shared" si="1"/>
        <v>446.28633600323906</v>
      </c>
      <c r="I18" s="2">
        <f t="shared" si="0"/>
        <v>347.49387616111233</v>
      </c>
      <c r="J18" s="2">
        <f t="shared" si="0"/>
        <v>300.3094177290518</v>
      </c>
      <c r="AL18" s="22"/>
      <c r="AM18" s="23"/>
      <c r="AN18" s="23"/>
      <c r="AO18" s="23"/>
      <c r="AP18" s="23"/>
      <c r="AQ18" s="24"/>
      <c r="AR18" s="24"/>
      <c r="AS18" s="25"/>
      <c r="AT18" s="26"/>
      <c r="AU18" s="25"/>
      <c r="AV18" s="25"/>
      <c r="AW18" s="25"/>
      <c r="AX18" s="27"/>
      <c r="AY18" s="25"/>
      <c r="AZ18" s="25"/>
      <c r="BA18" s="25"/>
      <c r="BB18" s="25"/>
      <c r="BC18" s="28"/>
      <c r="BD18" s="23"/>
      <c r="BE18" s="29"/>
    </row>
    <row r="19" spans="1:57" x14ac:dyDescent="0.25">
      <c r="A19" s="35">
        <v>600</v>
      </c>
      <c r="B19" s="39">
        <v>1058</v>
      </c>
      <c r="C19" s="32">
        <v>821</v>
      </c>
      <c r="D19" s="32">
        <v>705</v>
      </c>
      <c r="E19" s="4"/>
      <c r="F19" s="4"/>
      <c r="G19" s="38">
        <v>600</v>
      </c>
      <c r="H19" s="2">
        <f t="shared" si="1"/>
        <v>520.01205230333358</v>
      </c>
      <c r="I19" s="2">
        <f t="shared" si="0"/>
        <v>403.52542054918422</v>
      </c>
      <c r="J19" s="2">
        <f t="shared" si="0"/>
        <v>346.5108666104444</v>
      </c>
      <c r="AL19" s="22"/>
      <c r="AM19" s="23"/>
      <c r="AN19" s="23"/>
      <c r="AO19" s="23"/>
      <c r="AP19" s="23"/>
      <c r="AQ19" s="24"/>
      <c r="AR19" s="24"/>
      <c r="AS19" s="25"/>
      <c r="AT19" s="25"/>
      <c r="AU19" s="25"/>
      <c r="AV19" s="25"/>
      <c r="AW19" s="25"/>
      <c r="AX19" s="27"/>
      <c r="AY19" s="23"/>
      <c r="AZ19" s="25"/>
      <c r="BA19" s="23"/>
      <c r="BB19" s="23"/>
      <c r="BC19" s="28"/>
      <c r="BD19" s="23"/>
      <c r="BE19" s="29"/>
    </row>
    <row r="20" spans="1:57" x14ac:dyDescent="0.25">
      <c r="A20" s="35">
        <v>700</v>
      </c>
      <c r="B20" s="39">
        <v>1208</v>
      </c>
      <c r="C20" s="32">
        <v>933</v>
      </c>
      <c r="D20" s="32">
        <v>797</v>
      </c>
      <c r="E20" s="4"/>
      <c r="F20" s="4"/>
      <c r="G20" s="38">
        <v>700</v>
      </c>
      <c r="H20" s="2">
        <f t="shared" si="1"/>
        <v>593.73776860342809</v>
      </c>
      <c r="I20" s="2">
        <f t="shared" si="0"/>
        <v>458.57395538658812</v>
      </c>
      <c r="J20" s="2">
        <f t="shared" si="0"/>
        <v>391.72930594116906</v>
      </c>
      <c r="AL20" s="22"/>
      <c r="AM20" s="23"/>
      <c r="AN20" s="23"/>
      <c r="AO20" s="23"/>
      <c r="AP20" s="23"/>
      <c r="AQ20" s="24"/>
      <c r="AR20" s="24"/>
      <c r="AS20" s="25"/>
      <c r="AT20" s="25"/>
      <c r="AU20" s="25"/>
      <c r="AV20" s="25"/>
      <c r="AW20" s="25"/>
      <c r="AX20" s="27"/>
      <c r="AY20" s="25"/>
      <c r="AZ20" s="25"/>
      <c r="BA20" s="23"/>
      <c r="BB20" s="25"/>
      <c r="BC20" s="30"/>
      <c r="BD20" s="23"/>
      <c r="BE20" s="29"/>
    </row>
    <row r="21" spans="1:57" x14ac:dyDescent="0.25">
      <c r="A21" s="35">
        <v>800</v>
      </c>
      <c r="B21" s="39">
        <v>1355</v>
      </c>
      <c r="C21" s="32">
        <v>1046</v>
      </c>
      <c r="D21" s="32">
        <v>888</v>
      </c>
      <c r="E21" s="4"/>
      <c r="F21" s="4"/>
      <c r="G21" s="38">
        <v>800</v>
      </c>
      <c r="H21" s="2">
        <f t="shared" si="1"/>
        <v>665.98897057752083</v>
      </c>
      <c r="I21" s="2">
        <f t="shared" si="0"/>
        <v>514.113994999326</v>
      </c>
      <c r="J21" s="2">
        <f t="shared" si="0"/>
        <v>436.45624049655976</v>
      </c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</row>
    <row r="22" spans="1:57" x14ac:dyDescent="0.25">
      <c r="A22" s="35">
        <v>900</v>
      </c>
      <c r="B22" s="39">
        <v>1505</v>
      </c>
      <c r="C22" s="32">
        <v>1158</v>
      </c>
      <c r="D22" s="32">
        <v>979</v>
      </c>
      <c r="E22" s="4"/>
      <c r="F22" s="4"/>
      <c r="G22" s="38">
        <v>900</v>
      </c>
      <c r="H22" s="2">
        <f t="shared" si="1"/>
        <v>739.71468687761535</v>
      </c>
      <c r="I22" s="2">
        <f t="shared" si="0"/>
        <v>569.16252983672996</v>
      </c>
      <c r="J22" s="2">
        <f t="shared" si="0"/>
        <v>481.18317505195046</v>
      </c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</row>
    <row r="23" spans="1:57" x14ac:dyDescent="0.25">
      <c r="A23" s="35">
        <v>1000</v>
      </c>
      <c r="B23" s="39">
        <v>1653</v>
      </c>
      <c r="C23" s="32">
        <v>1270</v>
      </c>
      <c r="D23" s="32">
        <v>1070</v>
      </c>
      <c r="E23" s="4"/>
      <c r="F23" s="4"/>
      <c r="G23" s="38">
        <v>1000</v>
      </c>
      <c r="H23" s="2">
        <f t="shared" si="1"/>
        <v>812.45739362704194</v>
      </c>
      <c r="I23" s="2">
        <f t="shared" si="0"/>
        <v>624.21106467413392</v>
      </c>
      <c r="J23" s="2">
        <f t="shared" si="0"/>
        <v>525.91010960734116</v>
      </c>
      <c r="L23">
        <v>1000</v>
      </c>
      <c r="M23">
        <v>626</v>
      </c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</row>
    <row r="24" spans="1:57" x14ac:dyDescent="0.25">
      <c r="A24" s="35">
        <v>1100</v>
      </c>
      <c r="B24" s="39">
        <v>1800</v>
      </c>
      <c r="C24" s="32">
        <v>1382</v>
      </c>
      <c r="D24" s="32">
        <v>1161</v>
      </c>
      <c r="E24" s="4"/>
      <c r="F24" s="4"/>
      <c r="G24" s="38">
        <v>1100</v>
      </c>
      <c r="H24" s="2">
        <f t="shared" si="1"/>
        <v>884.70859560113468</v>
      </c>
      <c r="I24" s="2">
        <f t="shared" si="0"/>
        <v>679.25959951153777</v>
      </c>
      <c r="J24" s="2">
        <f t="shared" si="0"/>
        <v>570.63704416273185</v>
      </c>
      <c r="L24">
        <v>2000</v>
      </c>
      <c r="M24">
        <v>1211</v>
      </c>
    </row>
    <row r="25" spans="1:57" x14ac:dyDescent="0.25">
      <c r="A25" s="35">
        <v>1200</v>
      </c>
      <c r="B25" s="39">
        <v>1950</v>
      </c>
      <c r="C25" s="32">
        <v>1494</v>
      </c>
      <c r="D25" s="32">
        <v>1252</v>
      </c>
      <c r="E25" s="4"/>
      <c r="F25" s="4"/>
      <c r="G25" s="38">
        <v>1200</v>
      </c>
      <c r="H25" s="2">
        <f t="shared" si="1"/>
        <v>958.43431190122919</v>
      </c>
      <c r="I25" s="2">
        <f t="shared" si="0"/>
        <v>734.30813434894173</v>
      </c>
      <c r="J25" s="2">
        <f t="shared" si="0"/>
        <v>615.36397871812255</v>
      </c>
      <c r="L25">
        <v>3000</v>
      </c>
      <c r="M25">
        <v>1874</v>
      </c>
      <c r="S25" s="52"/>
      <c r="T25" s="52"/>
      <c r="U25" s="52"/>
    </row>
    <row r="26" spans="1:57" x14ac:dyDescent="0.25">
      <c r="A26" s="35">
        <v>1300</v>
      </c>
      <c r="B26" s="39">
        <v>2100</v>
      </c>
      <c r="C26" s="32">
        <v>1608</v>
      </c>
      <c r="D26" s="32">
        <v>1339</v>
      </c>
      <c r="E26" s="4"/>
      <c r="F26" s="4"/>
      <c r="G26" s="38">
        <v>1300</v>
      </c>
      <c r="H26" s="2">
        <f t="shared" si="1"/>
        <v>1032.1600282013237</v>
      </c>
      <c r="I26" s="2">
        <f t="shared" si="0"/>
        <v>790.33967873701363</v>
      </c>
      <c r="J26" s="2">
        <f t="shared" si="0"/>
        <v>658.12489417217739</v>
      </c>
      <c r="L26">
        <v>4000</v>
      </c>
      <c r="M26">
        <v>2485</v>
      </c>
    </row>
    <row r="27" spans="1:57" x14ac:dyDescent="0.25">
      <c r="A27" s="35">
        <v>1400</v>
      </c>
      <c r="B27" s="39">
        <v>2253</v>
      </c>
      <c r="C27" s="32">
        <v>1717</v>
      </c>
      <c r="D27" s="32">
        <v>1430</v>
      </c>
      <c r="E27" s="4"/>
      <c r="F27" s="4"/>
      <c r="G27" s="38">
        <v>1400</v>
      </c>
      <c r="H27" s="2">
        <f t="shared" si="1"/>
        <v>1107.3602588274202</v>
      </c>
      <c r="I27" s="2">
        <f t="shared" si="0"/>
        <v>843.9136992484157</v>
      </c>
      <c r="J27" s="2">
        <f t="shared" si="0"/>
        <v>702.85182872756809</v>
      </c>
      <c r="L27">
        <v>5000</v>
      </c>
      <c r="M27">
        <v>3109</v>
      </c>
    </row>
    <row r="28" spans="1:57" x14ac:dyDescent="0.25">
      <c r="A28" s="35">
        <v>1500</v>
      </c>
      <c r="B28" s="39">
        <v>2405</v>
      </c>
      <c r="C28" s="32">
        <v>1836</v>
      </c>
      <c r="D28" s="32">
        <v>1534</v>
      </c>
      <c r="E28" s="4"/>
      <c r="F28" s="4"/>
      <c r="G28" s="38">
        <v>1500</v>
      </c>
      <c r="H28" s="2">
        <f t="shared" si="1"/>
        <v>1182.0689846781827</v>
      </c>
      <c r="I28" s="2">
        <f t="shared" si="0"/>
        <v>902.4027675131573</v>
      </c>
      <c r="J28" s="2">
        <f t="shared" si="0"/>
        <v>753.96832536230033</v>
      </c>
      <c r="L28">
        <v>6000</v>
      </c>
      <c r="M28">
        <v>3733</v>
      </c>
    </row>
    <row r="29" spans="1:57" x14ac:dyDescent="0.25">
      <c r="A29" s="35">
        <v>1600</v>
      </c>
      <c r="B29" s="39">
        <v>2550</v>
      </c>
      <c r="C29" s="32">
        <v>1955</v>
      </c>
      <c r="D29" s="32">
        <v>1625</v>
      </c>
      <c r="E29" s="4"/>
      <c r="F29" s="4"/>
      <c r="G29" s="38">
        <v>1600</v>
      </c>
      <c r="H29" s="2">
        <f t="shared" si="1"/>
        <v>1253.3371771016075</v>
      </c>
      <c r="I29" s="2">
        <f t="shared" si="0"/>
        <v>960.89183577789902</v>
      </c>
      <c r="J29" s="2">
        <f t="shared" si="0"/>
        <v>798.69525991769103</v>
      </c>
      <c r="M29">
        <f>M28/M25</f>
        <v>1.9919957310565635</v>
      </c>
      <c r="N29" t="s">
        <v>4</v>
      </c>
    </row>
    <row r="30" spans="1:57" x14ac:dyDescent="0.25">
      <c r="A30" s="35">
        <v>1700</v>
      </c>
      <c r="B30" s="39">
        <v>2725</v>
      </c>
      <c r="C30" s="32">
        <v>2074</v>
      </c>
      <c r="D30" s="32">
        <v>1716</v>
      </c>
      <c r="E30" s="4"/>
      <c r="F30" s="4"/>
      <c r="G30" s="38">
        <v>1700</v>
      </c>
      <c r="H30" s="2">
        <f t="shared" si="1"/>
        <v>1339.350512785051</v>
      </c>
      <c r="I30" s="2">
        <f t="shared" si="0"/>
        <v>1019.3809040426407</v>
      </c>
      <c r="J30" s="2">
        <f t="shared" si="0"/>
        <v>843.42219447308173</v>
      </c>
    </row>
    <row r="31" spans="1:57" x14ac:dyDescent="0.25">
      <c r="A31" s="35">
        <v>1800</v>
      </c>
      <c r="B31" s="39">
        <v>2875</v>
      </c>
      <c r="C31" s="32">
        <v>2193</v>
      </c>
      <c r="D31" s="32">
        <v>1820</v>
      </c>
      <c r="E31" s="4"/>
      <c r="F31" s="4"/>
      <c r="G31" s="38">
        <v>1800</v>
      </c>
      <c r="H31" s="2">
        <f t="shared" si="1"/>
        <v>1413.0762290851455</v>
      </c>
      <c r="I31" s="2">
        <f t="shared" si="0"/>
        <v>1077.8699723073823</v>
      </c>
      <c r="J31" s="2">
        <f t="shared" si="0"/>
        <v>894.53869110781397</v>
      </c>
    </row>
    <row r="32" spans="1:57" x14ac:dyDescent="0.25">
      <c r="A32" s="35">
        <v>1900</v>
      </c>
      <c r="B32" s="39">
        <v>3025</v>
      </c>
      <c r="C32" s="32">
        <v>2312</v>
      </c>
      <c r="D32" s="32">
        <v>1911</v>
      </c>
      <c r="E32" s="4"/>
      <c r="F32" s="4"/>
      <c r="G32" s="38">
        <v>1900</v>
      </c>
      <c r="H32" s="2">
        <f t="shared" si="1"/>
        <v>1486.8019453852403</v>
      </c>
      <c r="I32" s="2">
        <f t="shared" si="1"/>
        <v>1136.3590405721241</v>
      </c>
      <c r="J32" s="2">
        <f t="shared" si="1"/>
        <v>939.26562566320467</v>
      </c>
    </row>
    <row r="33" spans="1:10" x14ac:dyDescent="0.25">
      <c r="A33" s="35">
        <v>2000</v>
      </c>
      <c r="B33" s="39">
        <v>3200</v>
      </c>
      <c r="C33" s="32">
        <v>2448</v>
      </c>
      <c r="D33" s="32">
        <v>2015</v>
      </c>
      <c r="E33" s="4"/>
      <c r="F33" s="4"/>
      <c r="G33" s="38">
        <v>2000</v>
      </c>
      <c r="H33" s="2">
        <f t="shared" si="1"/>
        <v>1572.8152810686838</v>
      </c>
      <c r="I33" s="2">
        <f t="shared" si="1"/>
        <v>1203.2036900175431</v>
      </c>
      <c r="J33" s="2">
        <f t="shared" si="1"/>
        <v>990.3821222979368</v>
      </c>
    </row>
    <row r="34" spans="1:10" x14ac:dyDescent="0.25">
      <c r="A34" s="35">
        <v>2100</v>
      </c>
      <c r="B34" s="39">
        <v>3350</v>
      </c>
      <c r="C34" s="32">
        <v>2567</v>
      </c>
      <c r="D34" s="32">
        <v>2119</v>
      </c>
      <c r="E34" s="4"/>
      <c r="F34" s="4"/>
      <c r="G34" s="38">
        <v>2100</v>
      </c>
      <c r="H34" s="2">
        <f t="shared" si="1"/>
        <v>1646.5409973687783</v>
      </c>
      <c r="I34" s="2">
        <f t="shared" si="1"/>
        <v>1261.6927582822848</v>
      </c>
      <c r="J34" s="2">
        <f t="shared" si="1"/>
        <v>1041.4986189326692</v>
      </c>
    </row>
    <row r="35" spans="1:10" x14ac:dyDescent="0.25">
      <c r="A35" s="35">
        <v>2200</v>
      </c>
      <c r="B35" s="39">
        <v>3525</v>
      </c>
      <c r="C35" s="32">
        <v>2686</v>
      </c>
      <c r="D35" s="32">
        <v>2210</v>
      </c>
      <c r="E35" s="4"/>
      <c r="F35" s="4"/>
      <c r="G35" s="38">
        <v>2200</v>
      </c>
      <c r="H35" s="2">
        <f t="shared" si="1"/>
        <v>1732.5543330522221</v>
      </c>
      <c r="I35" s="2">
        <f t="shared" si="1"/>
        <v>1320.1818265470265</v>
      </c>
      <c r="J35" s="2">
        <f t="shared" si="1"/>
        <v>1086.2255534880599</v>
      </c>
    </row>
    <row r="36" spans="1:10" x14ac:dyDescent="0.25">
      <c r="A36" s="35">
        <v>2300</v>
      </c>
      <c r="B36" s="39">
        <v>3700</v>
      </c>
      <c r="C36" s="32">
        <v>2822</v>
      </c>
      <c r="D36" s="32">
        <v>2314</v>
      </c>
      <c r="E36" s="4"/>
      <c r="F36" s="4"/>
      <c r="G36" s="38">
        <v>2300</v>
      </c>
      <c r="H36" s="2">
        <f t="shared" si="1"/>
        <v>1818.5676687356656</v>
      </c>
      <c r="I36" s="2">
        <f t="shared" si="1"/>
        <v>1387.0264759924455</v>
      </c>
      <c r="J36" s="2">
        <f t="shared" si="1"/>
        <v>1137.342050122792</v>
      </c>
    </row>
    <row r="37" spans="1:10" x14ac:dyDescent="0.25">
      <c r="A37" s="35">
        <v>2400</v>
      </c>
      <c r="B37" s="39">
        <v>3875</v>
      </c>
      <c r="C37" s="32">
        <v>2958</v>
      </c>
      <c r="D37" s="32">
        <v>2418</v>
      </c>
      <c r="E37" s="4"/>
      <c r="F37" s="4"/>
      <c r="G37" s="38">
        <v>2400</v>
      </c>
      <c r="H37" s="2">
        <f t="shared" si="1"/>
        <v>1904.5810044191094</v>
      </c>
      <c r="I37" s="2">
        <f t="shared" si="1"/>
        <v>1453.8711254378645</v>
      </c>
      <c r="J37" s="2">
        <f t="shared" si="1"/>
        <v>1188.4585467575241</v>
      </c>
    </row>
    <row r="38" spans="1:10" x14ac:dyDescent="0.25">
      <c r="A38" s="35">
        <v>2500</v>
      </c>
      <c r="B38" s="39">
        <v>4025</v>
      </c>
      <c r="C38" s="32">
        <v>3094</v>
      </c>
      <c r="D38" s="32">
        <v>2535</v>
      </c>
      <c r="E38" s="4"/>
      <c r="F38" s="4"/>
      <c r="G38" s="38">
        <v>2500</v>
      </c>
      <c r="H38" s="2">
        <f t="shared" si="1"/>
        <v>1978.3067207192039</v>
      </c>
      <c r="I38" s="2">
        <f t="shared" si="1"/>
        <v>1520.7157748832838</v>
      </c>
      <c r="J38" s="2">
        <f t="shared" si="1"/>
        <v>1245.9646054715979</v>
      </c>
    </row>
    <row r="39" spans="1:10" x14ac:dyDescent="0.25">
      <c r="A39" s="35">
        <v>2600</v>
      </c>
      <c r="B39" s="39">
        <v>4200</v>
      </c>
      <c r="C39" s="32">
        <v>3230</v>
      </c>
      <c r="D39" s="32">
        <v>2639</v>
      </c>
      <c r="E39" s="4"/>
      <c r="F39" s="4"/>
      <c r="G39" s="38">
        <v>2600</v>
      </c>
      <c r="H39" s="2">
        <f t="shared" si="1"/>
        <v>2064.3200564026474</v>
      </c>
      <c r="I39" s="2">
        <f t="shared" si="1"/>
        <v>1587.5604243287028</v>
      </c>
      <c r="J39" s="2">
        <f t="shared" si="1"/>
        <v>1297.0811021063303</v>
      </c>
    </row>
    <row r="40" spans="1:10" x14ac:dyDescent="0.25">
      <c r="A40" s="35">
        <v>2700</v>
      </c>
      <c r="B40" s="39">
        <v>4400</v>
      </c>
      <c r="C40" s="32">
        <v>3366</v>
      </c>
      <c r="D40" s="32">
        <v>2743</v>
      </c>
      <c r="E40" s="4"/>
      <c r="F40" s="4"/>
      <c r="G40" s="38">
        <v>2700</v>
      </c>
      <c r="H40" s="2">
        <f t="shared" si="1"/>
        <v>2162.6210114694404</v>
      </c>
      <c r="I40" s="2">
        <f t="shared" si="1"/>
        <v>1654.4050737741218</v>
      </c>
      <c r="J40" s="2">
        <f t="shared" si="1"/>
        <v>1348.1975987410624</v>
      </c>
    </row>
    <row r="41" spans="1:10" x14ac:dyDescent="0.25">
      <c r="A41" s="35">
        <v>2800</v>
      </c>
      <c r="B41" s="39">
        <v>4575</v>
      </c>
      <c r="C41" s="32">
        <v>3502</v>
      </c>
      <c r="D41" s="32">
        <v>2860</v>
      </c>
      <c r="E41" s="4"/>
      <c r="F41" s="4"/>
      <c r="G41" s="38">
        <v>2800</v>
      </c>
      <c r="H41" s="2">
        <f t="shared" si="1"/>
        <v>2248.6343471528839</v>
      </c>
      <c r="I41" s="2">
        <f t="shared" si="1"/>
        <v>1721.2497232195408</v>
      </c>
      <c r="J41" s="2">
        <f t="shared" si="1"/>
        <v>1405.7036574551362</v>
      </c>
    </row>
    <row r="42" spans="1:10" x14ac:dyDescent="0.25">
      <c r="A42" s="35">
        <v>2900</v>
      </c>
      <c r="B42" s="39">
        <v>4750</v>
      </c>
      <c r="C42" s="32">
        <v>3638</v>
      </c>
      <c r="D42" s="32">
        <v>2977</v>
      </c>
      <c r="E42" s="4"/>
      <c r="F42" s="4"/>
      <c r="G42" s="38">
        <v>2900</v>
      </c>
      <c r="H42" s="2">
        <f t="shared" si="1"/>
        <v>2334.6476828363275</v>
      </c>
      <c r="I42" s="2">
        <f t="shared" si="1"/>
        <v>1788.09437266496</v>
      </c>
      <c r="J42" s="2">
        <f t="shared" si="1"/>
        <v>1463.20971616921</v>
      </c>
    </row>
    <row r="43" spans="1:10" ht="15.75" thickBot="1" x14ac:dyDescent="0.3">
      <c r="A43" s="40">
        <v>3000</v>
      </c>
      <c r="B43" s="39">
        <v>4950</v>
      </c>
      <c r="C43" s="32">
        <v>3791</v>
      </c>
      <c r="D43" s="32">
        <v>3094</v>
      </c>
      <c r="E43" s="4"/>
      <c r="F43" s="4"/>
      <c r="G43" s="41">
        <v>3000</v>
      </c>
      <c r="H43" s="2">
        <f t="shared" si="1"/>
        <v>2432.9486379031205</v>
      </c>
      <c r="I43" s="2">
        <f t="shared" si="1"/>
        <v>1863.2946032910563</v>
      </c>
      <c r="J43" s="2">
        <f t="shared" si="1"/>
        <v>1520.7157748832838</v>
      </c>
    </row>
    <row r="44" spans="1:10" x14ac:dyDescent="0.25">
      <c r="A44" s="42">
        <v>6000</v>
      </c>
      <c r="B44" s="43">
        <f>B43*$M$29</f>
        <v>9860.3788687299893</v>
      </c>
      <c r="C44" s="43">
        <f>C43*$M$29</f>
        <v>7551.6558164354319</v>
      </c>
      <c r="D44" s="43">
        <f>D43*$M$29</f>
        <v>6163.2347918890073</v>
      </c>
      <c r="E44" s="44"/>
      <c r="F44" s="4"/>
      <c r="G44" s="45">
        <v>6000</v>
      </c>
      <c r="H44" s="3">
        <f>H43*$M$29</f>
        <v>4846.4233005828964</v>
      </c>
      <c r="I44" s="3">
        <f>I43*$M$29</f>
        <v>3711.6748954565173</v>
      </c>
      <c r="J44" s="3">
        <f>J43*$M$29</f>
        <v>3029.2593317178753</v>
      </c>
    </row>
    <row r="45" spans="1:10" x14ac:dyDescent="0.25">
      <c r="A45" s="4"/>
      <c r="B45" s="4"/>
      <c r="C45" s="4"/>
      <c r="D45" s="4"/>
      <c r="E45" s="44"/>
      <c r="F45" s="4"/>
      <c r="G45" s="4"/>
      <c r="H45" s="4"/>
      <c r="I45" s="4"/>
      <c r="J45" s="4"/>
    </row>
    <row r="46" spans="1:10" x14ac:dyDescent="0.25">
      <c r="A46" s="53"/>
      <c r="B46" s="53"/>
      <c r="C46" s="53"/>
      <c r="D46" s="53"/>
      <c r="E46" s="53"/>
      <c r="F46" s="4"/>
      <c r="G46" s="4"/>
      <c r="H46" s="4"/>
      <c r="I46" s="4"/>
      <c r="J46" s="4"/>
    </row>
    <row r="47" spans="1:10" x14ac:dyDescent="0.25">
      <c r="A47" s="53"/>
      <c r="B47" s="53"/>
      <c r="C47" s="53"/>
      <c r="D47" s="53"/>
      <c r="E47" s="53"/>
      <c r="F47" s="4"/>
      <c r="G47" s="4"/>
      <c r="H47" s="4"/>
      <c r="I47" s="4"/>
      <c r="J47" s="4"/>
    </row>
    <row r="48" spans="1:10" x14ac:dyDescent="0.25">
      <c r="A48" s="53"/>
      <c r="B48" s="53"/>
      <c r="C48" s="53"/>
      <c r="D48" s="53"/>
      <c r="E48" s="53"/>
      <c r="F48" s="4"/>
      <c r="G48" s="4"/>
      <c r="H48" s="4"/>
      <c r="I48" s="4"/>
      <c r="J48" s="4"/>
    </row>
    <row r="49" spans="1:10" x14ac:dyDescent="0.25">
      <c r="A49" s="53"/>
      <c r="B49" s="53"/>
      <c r="C49" s="53"/>
      <c r="D49" s="53"/>
      <c r="E49" s="53"/>
      <c r="F49" s="4"/>
      <c r="G49" s="4"/>
      <c r="H49" s="4"/>
      <c r="I49" s="4"/>
      <c r="J49" s="4"/>
    </row>
    <row r="50" spans="1:10" x14ac:dyDescent="0.25">
      <c r="A50" s="53"/>
      <c r="B50" s="53"/>
      <c r="C50" s="53"/>
      <c r="D50" s="53"/>
      <c r="E50" s="53"/>
      <c r="F50" s="4"/>
      <c r="G50" s="4"/>
      <c r="H50" s="4"/>
      <c r="I50" s="4"/>
      <c r="J50" s="4"/>
    </row>
    <row r="51" spans="1:10" x14ac:dyDescent="0.25">
      <c r="A51" s="4"/>
      <c r="B51" s="4"/>
      <c r="C51" s="4"/>
      <c r="D51" s="4"/>
      <c r="E51" s="44"/>
      <c r="F51" s="4"/>
      <c r="G51" s="4"/>
      <c r="H51" s="4"/>
      <c r="I51" s="4"/>
      <c r="J51" s="4"/>
    </row>
    <row r="52" spans="1:10" x14ac:dyDescent="0.25">
      <c r="A52" s="4"/>
      <c r="B52" s="4"/>
      <c r="C52" s="4"/>
      <c r="D52" s="4"/>
      <c r="E52" s="44"/>
      <c r="F52" s="4"/>
      <c r="G52" s="4"/>
      <c r="H52" s="4"/>
      <c r="I52" s="4"/>
      <c r="J52" s="4"/>
    </row>
    <row r="53" spans="1:10" ht="15.75" thickBot="1" x14ac:dyDescent="0.3">
      <c r="A53" s="4"/>
      <c r="B53" s="4"/>
      <c r="C53" s="4"/>
      <c r="D53" s="4"/>
      <c r="E53" s="44"/>
      <c r="F53" s="4"/>
      <c r="G53" s="4"/>
      <c r="H53" s="4"/>
      <c r="I53" s="4"/>
      <c r="J53" s="4"/>
    </row>
    <row r="54" spans="1:10" ht="19.5" thickBot="1" x14ac:dyDescent="0.35">
      <c r="A54" s="4"/>
      <c r="B54" s="54" t="s">
        <v>21</v>
      </c>
      <c r="C54" s="55"/>
      <c r="D54" s="56"/>
      <c r="E54" s="4"/>
      <c r="F54" s="4"/>
      <c r="G54" s="4"/>
      <c r="H54" s="54" t="s">
        <v>21</v>
      </c>
      <c r="I54" s="55"/>
      <c r="J54" s="56"/>
    </row>
    <row r="55" spans="1:10" ht="15.75" thickBot="1" x14ac:dyDescent="0.3">
      <c r="A55" s="4" t="s">
        <v>14</v>
      </c>
      <c r="B55" s="4"/>
      <c r="C55" s="4"/>
      <c r="D55" s="4"/>
      <c r="E55" s="4"/>
      <c r="F55" s="4"/>
      <c r="G55" s="4" t="s">
        <v>14</v>
      </c>
      <c r="H55" s="4"/>
      <c r="I55" s="4"/>
      <c r="J55" s="4"/>
    </row>
    <row r="56" spans="1:10" ht="15.75" thickBot="1" x14ac:dyDescent="0.3">
      <c r="A56" s="31" t="s">
        <v>0</v>
      </c>
      <c r="B56" s="57" t="s">
        <v>1</v>
      </c>
      <c r="C56" s="58"/>
      <c r="D56" s="59"/>
      <c r="E56" s="4"/>
      <c r="F56" s="4"/>
      <c r="G56" s="31" t="str">
        <f>G13</f>
        <v>60/40-20</v>
      </c>
      <c r="H56" s="57" t="s">
        <v>1</v>
      </c>
      <c r="I56" s="58"/>
      <c r="J56" s="59"/>
    </row>
    <row r="57" spans="1:10" ht="15.75" thickBot="1" x14ac:dyDescent="0.3">
      <c r="A57" s="4"/>
      <c r="B57" s="60" t="s">
        <v>22</v>
      </c>
      <c r="C57" s="61"/>
      <c r="D57" s="62"/>
      <c r="E57" s="4"/>
      <c r="F57" s="4"/>
      <c r="G57" s="4"/>
      <c r="H57" s="60" t="s">
        <v>22</v>
      </c>
      <c r="I57" s="61"/>
      <c r="J57" s="62"/>
    </row>
    <row r="58" spans="1:10" ht="15.75" thickBot="1" x14ac:dyDescent="0.3">
      <c r="A58" s="34" t="s">
        <v>23</v>
      </c>
      <c r="B58" s="10">
        <v>40</v>
      </c>
      <c r="C58" s="11">
        <v>60</v>
      </c>
      <c r="D58" s="12">
        <v>80</v>
      </c>
      <c r="E58" s="4"/>
      <c r="F58" s="4"/>
      <c r="G58" s="34" t="s">
        <v>23</v>
      </c>
      <c r="H58" s="10">
        <v>40</v>
      </c>
      <c r="I58" s="11">
        <v>60</v>
      </c>
      <c r="J58" s="12">
        <v>80</v>
      </c>
    </row>
    <row r="59" spans="1:10" x14ac:dyDescent="0.25">
      <c r="A59" s="38">
        <v>300</v>
      </c>
      <c r="B59" s="36">
        <v>960</v>
      </c>
      <c r="C59" s="37">
        <v>729</v>
      </c>
      <c r="D59" s="37">
        <v>607</v>
      </c>
      <c r="E59" s="4"/>
      <c r="F59" s="4"/>
      <c r="G59" s="38">
        <v>300</v>
      </c>
      <c r="H59" s="2">
        <f>B59*(($F$6-$F$7)/LN(($F$6-$F$8)/($F$7-$F$8))/49.83)^$F$9</f>
        <v>471.84458432060512</v>
      </c>
      <c r="I59" s="5">
        <f t="shared" ref="I59:J74" si="2">C59*(($F$6-$F$7)/LN(($F$6-$F$8)/($F$7-$F$8))/49.83)^$F$9</f>
        <v>358.30698121845955</v>
      </c>
      <c r="J59" s="5">
        <f t="shared" si="2"/>
        <v>298.34339862771594</v>
      </c>
    </row>
    <row r="60" spans="1:10" x14ac:dyDescent="0.25">
      <c r="A60" s="38">
        <v>400</v>
      </c>
      <c r="B60" s="39">
        <v>1225</v>
      </c>
      <c r="C60" s="32">
        <v>942</v>
      </c>
      <c r="D60" s="32">
        <v>780</v>
      </c>
      <c r="E60" s="4"/>
      <c r="F60" s="4"/>
      <c r="G60" s="38">
        <v>400</v>
      </c>
      <c r="H60" s="2">
        <f t="shared" ref="H60:J86" si="3">B60*(($F$6-$F$7)/LN(($F$6-$F$8)/($F$7-$F$8))/49.83)^$F$9</f>
        <v>602.0933497841055</v>
      </c>
      <c r="I60" s="5">
        <f t="shared" si="2"/>
        <v>462.99749836459381</v>
      </c>
      <c r="J60" s="5">
        <f t="shared" si="2"/>
        <v>383.37372476049165</v>
      </c>
    </row>
    <row r="61" spans="1:10" x14ac:dyDescent="0.25">
      <c r="A61" s="38">
        <v>500</v>
      </c>
      <c r="B61" s="39">
        <v>1483</v>
      </c>
      <c r="C61" s="32">
        <v>1151</v>
      </c>
      <c r="D61" s="32">
        <v>949</v>
      </c>
      <c r="E61" s="4"/>
      <c r="F61" s="4"/>
      <c r="G61" s="38">
        <v>500</v>
      </c>
      <c r="H61" s="2">
        <f t="shared" si="3"/>
        <v>728.90158182026812</v>
      </c>
      <c r="I61" s="5">
        <f t="shared" si="2"/>
        <v>565.7219964093922</v>
      </c>
      <c r="J61" s="5">
        <f t="shared" si="2"/>
        <v>466.43803179193156</v>
      </c>
    </row>
    <row r="62" spans="1:10" x14ac:dyDescent="0.25">
      <c r="A62" s="38">
        <v>600</v>
      </c>
      <c r="B62" s="39">
        <v>1738</v>
      </c>
      <c r="C62" s="32">
        <v>1355</v>
      </c>
      <c r="D62" s="32">
        <v>1114</v>
      </c>
      <c r="E62" s="4"/>
      <c r="F62" s="4"/>
      <c r="G62" s="38">
        <v>600</v>
      </c>
      <c r="H62" s="2">
        <f t="shared" si="3"/>
        <v>854.23529953042885</v>
      </c>
      <c r="I62" s="5">
        <f t="shared" si="2"/>
        <v>665.98897057752083</v>
      </c>
      <c r="J62" s="5">
        <f t="shared" si="2"/>
        <v>547.5363197220355</v>
      </c>
    </row>
    <row r="63" spans="1:10" x14ac:dyDescent="0.25">
      <c r="A63" s="38">
        <v>700</v>
      </c>
      <c r="B63" s="39">
        <v>1990</v>
      </c>
      <c r="C63" s="32">
        <v>1557</v>
      </c>
      <c r="D63" s="32">
        <v>1278</v>
      </c>
      <c r="E63" s="4"/>
      <c r="F63" s="4"/>
      <c r="G63" s="38">
        <v>700</v>
      </c>
      <c r="H63" s="2">
        <f t="shared" si="3"/>
        <v>978.09450291458779</v>
      </c>
      <c r="I63" s="5">
        <f t="shared" si="2"/>
        <v>765.27293519498153</v>
      </c>
      <c r="J63" s="5">
        <f t="shared" si="2"/>
        <v>628.14310287680564</v>
      </c>
    </row>
    <row r="64" spans="1:10" x14ac:dyDescent="0.25">
      <c r="A64" s="38">
        <v>800</v>
      </c>
      <c r="B64" s="39">
        <v>2240</v>
      </c>
      <c r="C64" s="32">
        <v>1751</v>
      </c>
      <c r="D64" s="32">
        <v>1443</v>
      </c>
      <c r="E64" s="4"/>
      <c r="F64" s="4"/>
      <c r="G64" s="38">
        <v>800</v>
      </c>
      <c r="H64" s="2">
        <f t="shared" si="3"/>
        <v>1100.9706967480786</v>
      </c>
      <c r="I64" s="5">
        <f t="shared" si="2"/>
        <v>860.62486160977039</v>
      </c>
      <c r="J64" s="5">
        <f t="shared" si="2"/>
        <v>709.24139080690964</v>
      </c>
    </row>
    <row r="65" spans="1:14" x14ac:dyDescent="0.25">
      <c r="A65" s="38">
        <v>900</v>
      </c>
      <c r="B65" s="39">
        <v>2488</v>
      </c>
      <c r="C65" s="32">
        <v>1955</v>
      </c>
      <c r="D65" s="32">
        <v>1599</v>
      </c>
      <c r="E65" s="4"/>
      <c r="F65" s="4"/>
      <c r="G65" s="38">
        <v>900</v>
      </c>
      <c r="H65" s="2">
        <f t="shared" si="3"/>
        <v>1222.8638810309017</v>
      </c>
      <c r="I65" s="5">
        <f t="shared" si="2"/>
        <v>960.89183577789902</v>
      </c>
      <c r="J65" s="5">
        <f t="shared" si="2"/>
        <v>785.91613575900794</v>
      </c>
    </row>
    <row r="66" spans="1:14" x14ac:dyDescent="0.25">
      <c r="A66" s="38">
        <v>1000</v>
      </c>
      <c r="B66" s="39">
        <v>2725</v>
      </c>
      <c r="C66" s="32">
        <v>2159</v>
      </c>
      <c r="D66" s="32">
        <v>1768</v>
      </c>
      <c r="E66" s="4"/>
      <c r="F66" s="4"/>
      <c r="G66" s="38">
        <v>1000</v>
      </c>
      <c r="H66" s="2">
        <f t="shared" si="3"/>
        <v>1339.350512785051</v>
      </c>
      <c r="I66" s="5">
        <f t="shared" si="2"/>
        <v>1061.1588099460275</v>
      </c>
      <c r="J66" s="5">
        <f t="shared" si="2"/>
        <v>868.9804427904478</v>
      </c>
    </row>
    <row r="67" spans="1:14" x14ac:dyDescent="0.25">
      <c r="A67" s="38">
        <v>1100</v>
      </c>
      <c r="B67" s="39">
        <v>2975</v>
      </c>
      <c r="C67" s="32">
        <v>2346</v>
      </c>
      <c r="D67" s="32">
        <v>1924</v>
      </c>
      <c r="E67" s="4"/>
      <c r="F67" s="4"/>
      <c r="G67" s="38">
        <v>1100</v>
      </c>
      <c r="H67" s="2">
        <f t="shared" si="3"/>
        <v>1462.226706618542</v>
      </c>
      <c r="I67" s="5">
        <f t="shared" si="2"/>
        <v>1153.0702029334789</v>
      </c>
      <c r="J67" s="5">
        <f t="shared" si="2"/>
        <v>945.6551877425461</v>
      </c>
    </row>
    <row r="68" spans="1:14" x14ac:dyDescent="0.25">
      <c r="A68" s="38">
        <v>1200</v>
      </c>
      <c r="B68" s="39">
        <v>3225</v>
      </c>
      <c r="C68" s="32">
        <v>2550</v>
      </c>
      <c r="D68" s="32">
        <v>2080</v>
      </c>
      <c r="E68" s="4"/>
      <c r="F68" s="4"/>
      <c r="G68" s="38">
        <v>1200</v>
      </c>
      <c r="H68" s="2">
        <f t="shared" si="3"/>
        <v>1585.1029004520328</v>
      </c>
      <c r="I68" s="5">
        <f t="shared" si="2"/>
        <v>1253.3371771016075</v>
      </c>
      <c r="J68" s="5">
        <f t="shared" si="2"/>
        <v>1022.3299326946445</v>
      </c>
    </row>
    <row r="69" spans="1:14" x14ac:dyDescent="0.25">
      <c r="A69" s="38">
        <v>1300</v>
      </c>
      <c r="B69" s="39">
        <v>3500</v>
      </c>
      <c r="C69" s="32">
        <v>2737</v>
      </c>
      <c r="D69" s="32">
        <v>2249</v>
      </c>
      <c r="E69" s="4"/>
      <c r="F69" s="4"/>
      <c r="G69" s="38">
        <v>1300</v>
      </c>
      <c r="H69" s="2">
        <f t="shared" si="3"/>
        <v>1720.2667136688729</v>
      </c>
      <c r="I69" s="5">
        <f t="shared" si="2"/>
        <v>1345.2485700890586</v>
      </c>
      <c r="J69" s="5">
        <f t="shared" si="2"/>
        <v>1105.3942397260844</v>
      </c>
    </row>
    <row r="70" spans="1:14" x14ac:dyDescent="0.25">
      <c r="A70" s="38">
        <v>1400</v>
      </c>
      <c r="B70" s="39">
        <v>3750</v>
      </c>
      <c r="C70" s="32">
        <v>2941</v>
      </c>
      <c r="D70" s="32">
        <v>2405</v>
      </c>
      <c r="E70" s="4"/>
      <c r="F70" s="4"/>
      <c r="G70" s="38">
        <v>1400</v>
      </c>
      <c r="H70" s="2">
        <f t="shared" si="3"/>
        <v>1843.1429075023639</v>
      </c>
      <c r="I70" s="5">
        <f t="shared" si="2"/>
        <v>1445.5155442571872</v>
      </c>
      <c r="J70" s="5">
        <f t="shared" si="2"/>
        <v>1182.0689846781827</v>
      </c>
      <c r="L70">
        <v>1000</v>
      </c>
      <c r="M70">
        <v>1032</v>
      </c>
    </row>
    <row r="71" spans="1:14" x14ac:dyDescent="0.25">
      <c r="A71" s="38">
        <v>1500</v>
      </c>
      <c r="B71" s="39">
        <v>4000</v>
      </c>
      <c r="C71" s="32">
        <v>3128</v>
      </c>
      <c r="D71" s="32">
        <v>2561</v>
      </c>
      <c r="E71" s="4"/>
      <c r="F71" s="4"/>
      <c r="G71" s="38">
        <v>1500</v>
      </c>
      <c r="H71" s="2">
        <f t="shared" si="3"/>
        <v>1966.0191013358549</v>
      </c>
      <c r="I71" s="5">
        <f t="shared" si="2"/>
        <v>1537.4269372446383</v>
      </c>
      <c r="J71" s="5">
        <f t="shared" si="2"/>
        <v>1258.743729630281</v>
      </c>
      <c r="L71">
        <v>2000</v>
      </c>
      <c r="M71">
        <v>2006</v>
      </c>
    </row>
    <row r="72" spans="1:14" x14ac:dyDescent="0.25">
      <c r="A72" s="38">
        <v>1600</v>
      </c>
      <c r="B72" s="39">
        <v>4250</v>
      </c>
      <c r="C72" s="32">
        <v>3332</v>
      </c>
      <c r="D72" s="32">
        <v>2730</v>
      </c>
      <c r="E72" s="4"/>
      <c r="F72" s="4"/>
      <c r="G72" s="38">
        <v>1600</v>
      </c>
      <c r="H72" s="2">
        <f t="shared" si="3"/>
        <v>2088.8952951693459</v>
      </c>
      <c r="I72" s="5">
        <f t="shared" si="2"/>
        <v>1637.693911412767</v>
      </c>
      <c r="J72" s="5">
        <f t="shared" si="2"/>
        <v>1341.808036661721</v>
      </c>
      <c r="L72">
        <v>3000</v>
      </c>
      <c r="M72">
        <v>3066</v>
      </c>
    </row>
    <row r="73" spans="1:14" x14ac:dyDescent="0.25">
      <c r="A73" s="38">
        <v>1700</v>
      </c>
      <c r="B73" s="39">
        <v>4500</v>
      </c>
      <c r="C73" s="32">
        <v>3519</v>
      </c>
      <c r="D73" s="32">
        <v>2886</v>
      </c>
      <c r="E73" s="4"/>
      <c r="F73" s="4"/>
      <c r="G73" s="38">
        <v>1700</v>
      </c>
      <c r="H73" s="2">
        <f t="shared" si="3"/>
        <v>2211.7714890028365</v>
      </c>
      <c r="I73" s="5">
        <f t="shared" si="2"/>
        <v>1729.6053044002183</v>
      </c>
      <c r="J73" s="5">
        <f t="shared" si="2"/>
        <v>1418.4827816138193</v>
      </c>
      <c r="L73">
        <v>4000</v>
      </c>
      <c r="M73">
        <v>4068.6666666666702</v>
      </c>
    </row>
    <row r="74" spans="1:14" x14ac:dyDescent="0.25">
      <c r="A74" s="38">
        <v>1800</v>
      </c>
      <c r="B74" s="39">
        <v>4775</v>
      </c>
      <c r="C74" s="32">
        <v>3723</v>
      </c>
      <c r="D74" s="32">
        <v>3055</v>
      </c>
      <c r="E74" s="4"/>
      <c r="F74" s="4"/>
      <c r="G74" s="38">
        <v>1800</v>
      </c>
      <c r="H74" s="2">
        <f t="shared" si="3"/>
        <v>2346.9353022196765</v>
      </c>
      <c r="I74" s="5">
        <f t="shared" si="2"/>
        <v>1829.8722785683469</v>
      </c>
      <c r="J74" s="5">
        <f t="shared" si="2"/>
        <v>1501.547088645259</v>
      </c>
      <c r="L74">
        <v>5000</v>
      </c>
      <c r="M74">
        <v>5085.6666666666697</v>
      </c>
    </row>
    <row r="75" spans="1:14" x14ac:dyDescent="0.25">
      <c r="A75" s="38">
        <v>1900</v>
      </c>
      <c r="B75" s="39">
        <v>5250</v>
      </c>
      <c r="C75" s="32">
        <v>3910</v>
      </c>
      <c r="D75" s="32">
        <v>3211</v>
      </c>
      <c r="E75" s="4"/>
      <c r="F75" s="4"/>
      <c r="G75" s="38">
        <v>1900</v>
      </c>
      <c r="H75" s="2">
        <f t="shared" si="3"/>
        <v>2580.4000705033095</v>
      </c>
      <c r="I75" s="5">
        <f t="shared" si="3"/>
        <v>1921.783671555798</v>
      </c>
      <c r="J75" s="5">
        <f t="shared" si="3"/>
        <v>1578.2218335973573</v>
      </c>
      <c r="L75">
        <v>6000</v>
      </c>
      <c r="M75">
        <v>6102.6666666666697</v>
      </c>
    </row>
    <row r="76" spans="1:14" x14ac:dyDescent="0.25">
      <c r="A76" s="38">
        <v>2000</v>
      </c>
      <c r="B76" s="39">
        <v>5300</v>
      </c>
      <c r="C76" s="32">
        <v>4114</v>
      </c>
      <c r="D76" s="32">
        <v>3380</v>
      </c>
      <c r="E76" s="4"/>
      <c r="F76" s="4"/>
      <c r="G76" s="38">
        <v>2000</v>
      </c>
      <c r="H76" s="2">
        <f t="shared" si="3"/>
        <v>2604.9753092700075</v>
      </c>
      <c r="I76" s="5">
        <f t="shared" si="3"/>
        <v>2022.0506457239267</v>
      </c>
      <c r="J76" s="5">
        <f t="shared" si="3"/>
        <v>1661.2861406287973</v>
      </c>
      <c r="M76">
        <f>M75/M72</f>
        <v>1.9904327027614708</v>
      </c>
      <c r="N76" t="s">
        <v>4</v>
      </c>
    </row>
    <row r="77" spans="1:14" x14ac:dyDescent="0.25">
      <c r="A77" s="38">
        <v>2100</v>
      </c>
      <c r="B77" s="39">
        <v>5575</v>
      </c>
      <c r="C77" s="32">
        <v>4301</v>
      </c>
      <c r="D77" s="32">
        <v>3536</v>
      </c>
      <c r="E77" s="4"/>
      <c r="F77" s="4"/>
      <c r="G77" s="38">
        <v>2100</v>
      </c>
      <c r="H77" s="2">
        <f t="shared" si="3"/>
        <v>2740.1391224868476</v>
      </c>
      <c r="I77" s="5">
        <f t="shared" si="3"/>
        <v>2113.9620387113778</v>
      </c>
      <c r="J77" s="5">
        <f t="shared" si="3"/>
        <v>1737.9608855808956</v>
      </c>
    </row>
    <row r="78" spans="1:14" x14ac:dyDescent="0.25">
      <c r="A78" s="38">
        <v>2200</v>
      </c>
      <c r="B78" s="39">
        <v>5825</v>
      </c>
      <c r="C78" s="32">
        <v>4505</v>
      </c>
      <c r="D78" s="32">
        <v>3705</v>
      </c>
      <c r="E78" s="4"/>
      <c r="F78" s="4"/>
      <c r="G78" s="38">
        <v>2200</v>
      </c>
      <c r="H78" s="2">
        <f t="shared" si="3"/>
        <v>2863.0153163203386</v>
      </c>
      <c r="I78" s="5">
        <f t="shared" si="3"/>
        <v>2214.2290128795066</v>
      </c>
      <c r="J78" s="5">
        <f t="shared" si="3"/>
        <v>1821.0251926123356</v>
      </c>
    </row>
    <row r="79" spans="1:14" x14ac:dyDescent="0.25">
      <c r="A79" s="38">
        <v>2300</v>
      </c>
      <c r="B79" s="39">
        <v>6100</v>
      </c>
      <c r="C79" s="32">
        <v>4692</v>
      </c>
      <c r="D79" s="32">
        <v>3874</v>
      </c>
      <c r="E79" s="4"/>
      <c r="F79" s="4"/>
      <c r="G79" s="38">
        <v>2300</v>
      </c>
      <c r="H79" s="2">
        <f t="shared" si="3"/>
        <v>2998.1791295371786</v>
      </c>
      <c r="I79" s="5">
        <f t="shared" si="3"/>
        <v>2306.1404058669577</v>
      </c>
      <c r="J79" s="5">
        <f t="shared" si="3"/>
        <v>1904.0894996437753</v>
      </c>
    </row>
    <row r="80" spans="1:14" x14ac:dyDescent="0.25">
      <c r="A80" s="38">
        <v>2400</v>
      </c>
      <c r="B80" s="39">
        <v>6375</v>
      </c>
      <c r="C80" s="32">
        <v>4896</v>
      </c>
      <c r="D80" s="32">
        <v>4030</v>
      </c>
      <c r="E80" s="4"/>
      <c r="F80" s="4"/>
      <c r="G80" s="38">
        <v>2400</v>
      </c>
      <c r="H80" s="2">
        <f t="shared" si="3"/>
        <v>3133.3429427540186</v>
      </c>
      <c r="I80" s="5">
        <f t="shared" si="3"/>
        <v>2406.4073800350861</v>
      </c>
      <c r="J80" s="5">
        <f t="shared" si="3"/>
        <v>1980.7642445958736</v>
      </c>
    </row>
    <row r="81" spans="1:10" x14ac:dyDescent="0.25">
      <c r="A81" s="38">
        <v>2500</v>
      </c>
      <c r="B81" s="39">
        <v>6675</v>
      </c>
      <c r="C81" s="32">
        <v>5083</v>
      </c>
      <c r="D81" s="32">
        <v>4199</v>
      </c>
      <c r="E81" s="4"/>
      <c r="F81" s="4"/>
      <c r="G81" s="38">
        <v>2500</v>
      </c>
      <c r="H81" s="2">
        <f t="shared" si="3"/>
        <v>3280.7943753542077</v>
      </c>
      <c r="I81" s="5">
        <f t="shared" si="3"/>
        <v>2498.3187730225372</v>
      </c>
      <c r="J81" s="5">
        <f t="shared" si="3"/>
        <v>2063.8285516273136</v>
      </c>
    </row>
    <row r="82" spans="1:10" x14ac:dyDescent="0.25">
      <c r="A82" s="38">
        <v>2600</v>
      </c>
      <c r="B82" s="39">
        <v>6950</v>
      </c>
      <c r="C82" s="32">
        <v>5287</v>
      </c>
      <c r="D82" s="32">
        <v>4368</v>
      </c>
      <c r="E82" s="4"/>
      <c r="F82" s="4"/>
      <c r="G82" s="38">
        <v>2600</v>
      </c>
      <c r="H82" s="2">
        <f t="shared" si="3"/>
        <v>3415.9581885710477</v>
      </c>
      <c r="I82" s="5">
        <f t="shared" si="3"/>
        <v>2598.5857471906661</v>
      </c>
      <c r="J82" s="5">
        <f t="shared" si="3"/>
        <v>2146.8928586587535</v>
      </c>
    </row>
    <row r="83" spans="1:10" x14ac:dyDescent="0.25">
      <c r="A83" s="38">
        <v>2700</v>
      </c>
      <c r="B83" s="39">
        <v>7225</v>
      </c>
      <c r="C83" s="32">
        <v>5491</v>
      </c>
      <c r="D83" s="32">
        <v>4537</v>
      </c>
      <c r="E83" s="4"/>
      <c r="F83" s="4"/>
      <c r="G83" s="38">
        <v>2700</v>
      </c>
      <c r="H83" s="2">
        <f t="shared" si="3"/>
        <v>3551.1220017878877</v>
      </c>
      <c r="I83" s="5">
        <f t="shared" si="3"/>
        <v>2698.8527213587945</v>
      </c>
      <c r="J83" s="5">
        <f t="shared" si="3"/>
        <v>2229.9571656901935</v>
      </c>
    </row>
    <row r="84" spans="1:10" x14ac:dyDescent="0.25">
      <c r="A84" s="38">
        <v>2800</v>
      </c>
      <c r="B84" s="39">
        <v>7525</v>
      </c>
      <c r="C84" s="32">
        <v>5678</v>
      </c>
      <c r="D84" s="32">
        <v>4706</v>
      </c>
      <c r="E84" s="4"/>
      <c r="F84" s="4"/>
      <c r="G84" s="38">
        <v>2800</v>
      </c>
      <c r="H84" s="2">
        <f t="shared" si="3"/>
        <v>3698.5734343880767</v>
      </c>
      <c r="I84" s="5">
        <f t="shared" si="3"/>
        <v>2790.7641143462461</v>
      </c>
      <c r="J84" s="5">
        <f t="shared" si="3"/>
        <v>2313.021472721633</v>
      </c>
    </row>
    <row r="85" spans="1:10" x14ac:dyDescent="0.25">
      <c r="A85" s="38">
        <v>2900</v>
      </c>
      <c r="B85" s="39">
        <v>7825</v>
      </c>
      <c r="C85" s="32">
        <v>5882</v>
      </c>
      <c r="D85" s="32">
        <v>4888</v>
      </c>
      <c r="E85" s="4"/>
      <c r="F85" s="4"/>
      <c r="G85" s="38">
        <v>2900</v>
      </c>
      <c r="H85" s="2">
        <f t="shared" si="3"/>
        <v>3846.0248669882658</v>
      </c>
      <c r="I85" s="5">
        <f t="shared" si="3"/>
        <v>2891.0310885143745</v>
      </c>
      <c r="J85" s="5">
        <f t="shared" si="3"/>
        <v>2402.4753418324144</v>
      </c>
    </row>
    <row r="86" spans="1:10" ht="15.75" thickBot="1" x14ac:dyDescent="0.3">
      <c r="A86" s="41">
        <v>3000</v>
      </c>
      <c r="B86" s="39">
        <v>8100</v>
      </c>
      <c r="C86" s="32">
        <v>6086</v>
      </c>
      <c r="D86" s="32">
        <v>5057</v>
      </c>
      <c r="E86" s="4"/>
      <c r="F86" s="4"/>
      <c r="G86" s="41">
        <v>3000</v>
      </c>
      <c r="H86" s="2">
        <f t="shared" si="3"/>
        <v>3981.1886802051058</v>
      </c>
      <c r="I86" s="5">
        <f t="shared" si="3"/>
        <v>2991.2980626825029</v>
      </c>
      <c r="J86" s="5">
        <f t="shared" si="3"/>
        <v>2485.5396488638544</v>
      </c>
    </row>
    <row r="87" spans="1:10" x14ac:dyDescent="0.25">
      <c r="A87" s="45">
        <v>6000</v>
      </c>
      <c r="B87" s="43">
        <f>B86*$M$76</f>
        <v>16122.504892367913</v>
      </c>
      <c r="C87" s="43">
        <f>C86*$M$76</f>
        <v>12113.773429006311</v>
      </c>
      <c r="D87" s="43">
        <f>D86*$M$76</f>
        <v>10065.618177864757</v>
      </c>
      <c r="E87" s="44"/>
      <c r="F87" s="4"/>
      <c r="G87" s="45">
        <v>6000</v>
      </c>
      <c r="H87" s="3">
        <f>H86*$M$76</f>
        <v>7924.288144944022</v>
      </c>
      <c r="I87" s="3">
        <f>I86*$M$76</f>
        <v>5953.9774876702859</v>
      </c>
      <c r="J87" s="3">
        <f>J86*$M$76</f>
        <v>4947.2994011088786</v>
      </c>
    </row>
  </sheetData>
  <sheetProtection algorithmName="SHA-512" hashValue="DbwBlar8m/W8rVMNjXgIEKH5vx8iPctvcaH820r9mfbNicGZudccbrCZTSq6xDu700LfgbQuyFdiBB8DYQudKw==" saltValue="T1jg0aX1Hx3MML9ctcuXMA==" spinCount="100000" sheet="1"/>
  <mergeCells count="17">
    <mergeCell ref="B56:D56"/>
    <mergeCell ref="H56:J56"/>
    <mergeCell ref="B57:D57"/>
    <mergeCell ref="H57:J57"/>
    <mergeCell ref="A1:D5"/>
    <mergeCell ref="B14:D14"/>
    <mergeCell ref="H14:J14"/>
    <mergeCell ref="C6:D8"/>
    <mergeCell ref="B11:D11"/>
    <mergeCell ref="H11:J11"/>
    <mergeCell ref="B13:D13"/>
    <mergeCell ref="H13:J13"/>
    <mergeCell ref="AL14:AO15"/>
    <mergeCell ref="S25:U25"/>
    <mergeCell ref="A46:E50"/>
    <mergeCell ref="B54:D54"/>
    <mergeCell ref="H54:J54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87"/>
  <sheetViews>
    <sheetView zoomScale="70" zoomScaleNormal="70" workbookViewId="0">
      <selection activeCell="H38" sqref="H38"/>
    </sheetView>
  </sheetViews>
  <sheetFormatPr defaultRowHeight="15" x14ac:dyDescent="0.25"/>
  <cols>
    <col min="1" max="1" width="16.85546875" bestFit="1" customWidth="1"/>
    <col min="5" max="5" width="19.42578125" customWidth="1"/>
    <col min="6" max="6" width="13.140625" customWidth="1"/>
    <col min="7" max="7" width="16.85546875" bestFit="1" customWidth="1"/>
    <col min="8" max="8" width="9.140625" customWidth="1"/>
    <col min="12" max="14" width="0" hidden="1" customWidth="1"/>
    <col min="18" max="18" width="0" hidden="1" customWidth="1"/>
    <col min="19" max="19" width="10.28515625" style="16" hidden="1" customWidth="1"/>
    <col min="20" max="20" width="2.28515625" style="16" hidden="1" customWidth="1"/>
    <col min="21" max="21" width="59.42578125" style="16" hidden="1" customWidth="1"/>
    <col min="22" max="22" width="33.42578125" style="16" hidden="1" customWidth="1"/>
    <col min="23" max="23" width="25.5703125" style="16" hidden="1" customWidth="1"/>
    <col min="24" max="24" width="12.140625" style="16" hidden="1" customWidth="1"/>
    <col min="25" max="25" width="19.85546875" style="16" hidden="1" customWidth="1"/>
    <col min="26" max="26" width="26.7109375" style="16" hidden="1" customWidth="1"/>
    <col min="27" max="27" width="21.42578125" style="16" hidden="1" customWidth="1"/>
    <col min="28" max="28" width="20.85546875" style="16" hidden="1" customWidth="1"/>
    <col min="29" max="29" width="19.85546875" style="16" hidden="1" customWidth="1"/>
    <col min="30" max="30" width="24.5703125" style="16" hidden="1" customWidth="1"/>
    <col min="31" max="31" width="13.140625" style="16" hidden="1" customWidth="1"/>
    <col min="32" max="32" width="15.7109375" style="16" hidden="1" customWidth="1"/>
    <col min="33" max="33" width="16.5703125" style="16" hidden="1" customWidth="1"/>
    <col min="34" max="34" width="16.28515625" style="16" hidden="1" customWidth="1"/>
    <col min="35" max="35" width="17.42578125" style="16" hidden="1" customWidth="1"/>
    <col min="36" max="36" width="151" style="16" hidden="1" customWidth="1"/>
    <col min="37" max="37" width="0" style="16" hidden="1" customWidth="1"/>
    <col min="38" max="38" width="10.28515625" style="16" hidden="1" customWidth="1"/>
    <col min="39" max="39" width="2.5703125" hidden="1" customWidth="1"/>
    <col min="40" max="40" width="12" hidden="1" customWidth="1"/>
    <col min="41" max="41" width="14.85546875" hidden="1" customWidth="1"/>
    <col min="42" max="42" width="26.42578125" hidden="1" customWidth="1"/>
    <col min="43" max="43" width="2.5703125" hidden="1" customWidth="1"/>
    <col min="44" max="44" width="19.5703125" hidden="1" customWidth="1"/>
    <col min="45" max="45" width="25.85546875" hidden="1" customWidth="1"/>
    <col min="46" max="46" width="18.5703125" hidden="1" customWidth="1"/>
    <col min="47" max="47" width="20.140625" hidden="1" customWidth="1"/>
    <col min="48" max="48" width="18.85546875" hidden="1" customWidth="1"/>
    <col min="49" max="49" width="23.85546875" hidden="1" customWidth="1"/>
    <col min="50" max="50" width="13.140625" hidden="1" customWidth="1"/>
    <col min="51" max="51" width="15" hidden="1" customWidth="1"/>
    <col min="52" max="53" width="15.42578125" hidden="1" customWidth="1"/>
    <col min="54" max="54" width="16.85546875" hidden="1" customWidth="1"/>
    <col min="55" max="55" width="142.140625" hidden="1" customWidth="1"/>
    <col min="56" max="56" width="8.7109375" hidden="1" customWidth="1"/>
    <col min="57" max="57" width="12.5703125" hidden="1" customWidth="1"/>
    <col min="58" max="58" width="0" hidden="1" customWidth="1"/>
  </cols>
  <sheetData>
    <row r="1" spans="1:57" x14ac:dyDescent="0.25">
      <c r="A1" s="63"/>
      <c r="B1" s="63"/>
      <c r="C1" s="63"/>
      <c r="D1" s="6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</row>
    <row r="2" spans="1:57" x14ac:dyDescent="0.25">
      <c r="A2" s="63"/>
      <c r="B2" s="63"/>
      <c r="C2" s="63"/>
      <c r="D2" s="63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</row>
    <row r="3" spans="1:57" x14ac:dyDescent="0.25">
      <c r="A3" s="63"/>
      <c r="B3" s="63"/>
      <c r="C3" s="63"/>
      <c r="D3" s="63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</row>
    <row r="4" spans="1:57" x14ac:dyDescent="0.25">
      <c r="A4" s="63"/>
      <c r="B4" s="63"/>
      <c r="C4" s="63"/>
      <c r="D4" s="6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</row>
    <row r="5" spans="1:57" x14ac:dyDescent="0.25">
      <c r="A5" s="63"/>
      <c r="B5" s="63"/>
      <c r="C5" s="63"/>
      <c r="D5" s="6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</row>
    <row r="6" spans="1:57" x14ac:dyDescent="0.25">
      <c r="C6" s="64" t="s">
        <v>5</v>
      </c>
      <c r="D6" s="65"/>
      <c r="E6" s="1" t="s">
        <v>6</v>
      </c>
      <c r="F6" s="6">
        <v>75</v>
      </c>
      <c r="G6" s="1" t="s">
        <v>2</v>
      </c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</row>
    <row r="7" spans="1:57" x14ac:dyDescent="0.25">
      <c r="C7" s="65"/>
      <c r="D7" s="65"/>
      <c r="E7" s="1" t="s">
        <v>7</v>
      </c>
      <c r="F7" s="6">
        <v>65</v>
      </c>
      <c r="G7" s="1" t="s">
        <v>2</v>
      </c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</row>
    <row r="8" spans="1:57" ht="15.75" thickBot="1" x14ac:dyDescent="0.3">
      <c r="C8" s="65"/>
      <c r="D8" s="65"/>
      <c r="E8" s="1" t="s">
        <v>8</v>
      </c>
      <c r="F8" s="6">
        <v>20</v>
      </c>
      <c r="G8" s="1" t="s">
        <v>2</v>
      </c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</row>
    <row r="9" spans="1:57" ht="46.5" x14ac:dyDescent="0.25">
      <c r="A9" s="4"/>
      <c r="B9" s="4"/>
      <c r="C9" s="4"/>
      <c r="D9" s="4"/>
      <c r="E9" s="32" t="s">
        <v>3</v>
      </c>
      <c r="F9" s="33">
        <v>1.3</v>
      </c>
      <c r="G9" s="32" t="s">
        <v>3</v>
      </c>
      <c r="H9" s="4"/>
      <c r="I9" s="4"/>
      <c r="J9" s="4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</row>
    <row r="10" spans="1:57" ht="47.25" thickBot="1" x14ac:dyDescent="0.3">
      <c r="A10" s="4"/>
      <c r="B10" s="4"/>
      <c r="C10" s="4"/>
      <c r="D10" s="4"/>
      <c r="E10" s="4"/>
      <c r="F10" s="4"/>
      <c r="G10" s="4"/>
      <c r="H10" s="4"/>
      <c r="I10" s="4"/>
      <c r="J10" s="4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</row>
    <row r="11" spans="1:57" ht="47.25" thickBot="1" x14ac:dyDescent="0.35">
      <c r="A11" s="4"/>
      <c r="B11" s="54" t="s">
        <v>10</v>
      </c>
      <c r="C11" s="55"/>
      <c r="D11" s="56"/>
      <c r="E11" s="4"/>
      <c r="F11" s="4"/>
      <c r="G11" s="4"/>
      <c r="H11" s="54" t="s">
        <v>10</v>
      </c>
      <c r="I11" s="55"/>
      <c r="J11" s="56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</row>
    <row r="12" spans="1:57" ht="15.75" thickBot="1" x14ac:dyDescent="0.3">
      <c r="A12" s="4" t="s">
        <v>19</v>
      </c>
      <c r="B12" s="4"/>
      <c r="C12" s="4"/>
      <c r="D12" s="4"/>
      <c r="E12" s="4"/>
      <c r="F12" s="4"/>
      <c r="G12" s="4" t="s">
        <v>19</v>
      </c>
      <c r="H12" s="4"/>
      <c r="I12" s="4"/>
      <c r="J12" s="4"/>
    </row>
    <row r="13" spans="1:57" ht="15.75" thickBot="1" x14ac:dyDescent="0.3">
      <c r="A13" s="31" t="s">
        <v>0</v>
      </c>
      <c r="B13" s="60" t="s">
        <v>1</v>
      </c>
      <c r="C13" s="61"/>
      <c r="D13" s="62"/>
      <c r="E13" s="4"/>
      <c r="F13" s="4"/>
      <c r="G13" s="31" t="str">
        <f>CONCATENATE(F6,"/",F7,"-",F8)</f>
        <v>75/65-20</v>
      </c>
      <c r="H13" s="60" t="s">
        <v>1</v>
      </c>
      <c r="I13" s="61"/>
      <c r="J13" s="62"/>
    </row>
    <row r="14" spans="1:57" ht="15.75" thickBot="1" x14ac:dyDescent="0.3">
      <c r="A14" s="4"/>
      <c r="B14" s="60" t="s">
        <v>9</v>
      </c>
      <c r="C14" s="61"/>
      <c r="D14" s="62"/>
      <c r="E14" s="4"/>
      <c r="F14" s="4"/>
      <c r="G14" s="4"/>
      <c r="H14" s="60" t="s">
        <v>9</v>
      </c>
      <c r="I14" s="61"/>
      <c r="J14" s="62"/>
      <c r="AL14" s="46"/>
      <c r="AM14" s="47"/>
      <c r="AN14" s="47"/>
      <c r="AO14" s="48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5.75" thickBot="1" x14ac:dyDescent="0.3">
      <c r="A15" s="34" t="s">
        <v>12</v>
      </c>
      <c r="B15" s="7">
        <v>40</v>
      </c>
      <c r="C15" s="8">
        <v>60</v>
      </c>
      <c r="D15" s="9">
        <v>80</v>
      </c>
      <c r="E15" s="4"/>
      <c r="F15" s="4"/>
      <c r="G15" s="34" t="s">
        <v>12</v>
      </c>
      <c r="H15" s="10">
        <v>40</v>
      </c>
      <c r="I15" s="11">
        <v>60</v>
      </c>
      <c r="J15" s="12">
        <v>80</v>
      </c>
      <c r="AL15" s="49"/>
      <c r="AM15" s="50"/>
      <c r="AN15" s="50"/>
      <c r="AO15" s="51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5.75" thickBot="1" x14ac:dyDescent="0.3">
      <c r="A16" s="35">
        <v>300</v>
      </c>
      <c r="B16" s="36">
        <v>595</v>
      </c>
      <c r="C16" s="37">
        <v>469</v>
      </c>
      <c r="D16" s="37">
        <v>413</v>
      </c>
      <c r="E16" s="4"/>
      <c r="F16" s="4"/>
      <c r="G16" s="38">
        <v>300</v>
      </c>
      <c r="H16" s="2">
        <f>B16*(($F$6-$F$7)/LN(($F$6-$F$8)/($F$7-$F$8))/49.83)^$F$9</f>
        <v>595.04480759487774</v>
      </c>
      <c r="I16" s="2">
        <f>C16*(($F$6-$F$7)/LN(($F$6-$F$8)/($F$7-$F$8))/49.83)^$F$9</f>
        <v>469.03531892772719</v>
      </c>
      <c r="J16" s="2">
        <f>D16*(($F$6-$F$7)/LN(($F$6-$F$8)/($F$7-$F$8))/49.83)^$F$9</f>
        <v>413.03110174232694</v>
      </c>
      <c r="AL16" s="18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35">
        <v>400</v>
      </c>
      <c r="B17" s="39">
        <v>753</v>
      </c>
      <c r="C17" s="32">
        <v>590</v>
      </c>
      <c r="D17" s="32">
        <v>514</v>
      </c>
      <c r="E17" s="4"/>
      <c r="F17" s="4"/>
      <c r="G17" s="38">
        <v>400</v>
      </c>
      <c r="H17" s="2">
        <f t="shared" ref="H17:H43" si="0">B17*(($F$6-$F$7)/LN(($F$6-$F$8)/($F$7-$F$8))/49.83)^$F$9</f>
        <v>753.05670608225705</v>
      </c>
      <c r="I17" s="2">
        <f t="shared" ref="I17:I43" si="1">C17*(($F$6-$F$7)/LN(($F$6-$F$8)/($F$7-$F$8))/49.83)^$F$9</f>
        <v>590.04443106046699</v>
      </c>
      <c r="J17" s="2">
        <f t="shared" ref="J17:J43" si="2">D17*(($F$6-$F$7)/LN(($F$6-$F$8)/($F$7-$F$8))/49.83)^$F$9</f>
        <v>514.03870773742381</v>
      </c>
      <c r="AL17" s="19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1"/>
    </row>
    <row r="18" spans="1:57" x14ac:dyDescent="0.25">
      <c r="A18" s="35">
        <v>500</v>
      </c>
      <c r="B18" s="39">
        <v>908</v>
      </c>
      <c r="C18" s="32">
        <v>707</v>
      </c>
      <c r="D18" s="32">
        <v>611</v>
      </c>
      <c r="E18" s="4"/>
      <c r="F18" s="4"/>
      <c r="G18" s="38">
        <v>500</v>
      </c>
      <c r="H18" s="2">
        <f t="shared" si="0"/>
        <v>908.06837864898989</v>
      </c>
      <c r="I18" s="2">
        <f t="shared" si="1"/>
        <v>707.05324196567824</v>
      </c>
      <c r="J18" s="2">
        <f t="shared" si="2"/>
        <v>611.04601250499218</v>
      </c>
      <c r="AL18" s="22"/>
      <c r="AM18" s="23"/>
      <c r="AN18" s="23"/>
      <c r="AO18" s="23"/>
      <c r="AP18" s="23"/>
      <c r="AQ18" s="24"/>
      <c r="AR18" s="24"/>
      <c r="AS18" s="25"/>
      <c r="AT18" s="26"/>
      <c r="AU18" s="25"/>
      <c r="AV18" s="25"/>
      <c r="AW18" s="25"/>
      <c r="AX18" s="27"/>
      <c r="AY18" s="25"/>
      <c r="AZ18" s="25"/>
      <c r="BA18" s="25"/>
      <c r="BB18" s="25"/>
      <c r="BC18" s="28"/>
      <c r="BD18" s="23"/>
      <c r="BE18" s="29"/>
    </row>
    <row r="19" spans="1:57" x14ac:dyDescent="0.25">
      <c r="A19" s="35">
        <v>600</v>
      </c>
      <c r="B19" s="39">
        <v>1058</v>
      </c>
      <c r="C19" s="32">
        <v>821</v>
      </c>
      <c r="D19" s="32">
        <v>705</v>
      </c>
      <c r="E19" s="4"/>
      <c r="F19" s="4"/>
      <c r="G19" s="38">
        <v>600</v>
      </c>
      <c r="H19" s="2">
        <f t="shared" si="0"/>
        <v>1058.0796746813121</v>
      </c>
      <c r="I19" s="2">
        <f t="shared" si="1"/>
        <v>821.06182695024313</v>
      </c>
      <c r="J19" s="2">
        <f t="shared" si="2"/>
        <v>705.05309135191396</v>
      </c>
      <c r="AL19" s="22"/>
      <c r="AM19" s="23"/>
      <c r="AN19" s="23"/>
      <c r="AO19" s="23"/>
      <c r="AP19" s="23"/>
      <c r="AQ19" s="24"/>
      <c r="AR19" s="24"/>
      <c r="AS19" s="25"/>
      <c r="AT19" s="25"/>
      <c r="AU19" s="25"/>
      <c r="AV19" s="25"/>
      <c r="AW19" s="25"/>
      <c r="AX19" s="27"/>
      <c r="AY19" s="23"/>
      <c r="AZ19" s="25"/>
      <c r="BA19" s="23"/>
      <c r="BB19" s="23"/>
      <c r="BC19" s="28"/>
      <c r="BD19" s="23"/>
      <c r="BE19" s="29"/>
    </row>
    <row r="20" spans="1:57" x14ac:dyDescent="0.25">
      <c r="A20" s="35">
        <v>700</v>
      </c>
      <c r="B20" s="39">
        <v>1208</v>
      </c>
      <c r="C20" s="32">
        <v>933</v>
      </c>
      <c r="D20" s="32">
        <v>797</v>
      </c>
      <c r="E20" s="4"/>
      <c r="F20" s="4"/>
      <c r="G20" s="38">
        <v>700</v>
      </c>
      <c r="H20" s="2">
        <f t="shared" si="0"/>
        <v>1208.0909707136343</v>
      </c>
      <c r="I20" s="2">
        <f t="shared" si="1"/>
        <v>933.07026132104363</v>
      </c>
      <c r="J20" s="2">
        <f t="shared" si="2"/>
        <v>797.06001958507159</v>
      </c>
      <c r="AL20" s="22"/>
      <c r="AM20" s="23"/>
      <c r="AN20" s="23"/>
      <c r="AO20" s="23"/>
      <c r="AP20" s="23"/>
      <c r="AQ20" s="24"/>
      <c r="AR20" s="24"/>
      <c r="AS20" s="25"/>
      <c r="AT20" s="25"/>
      <c r="AU20" s="25"/>
      <c r="AV20" s="25"/>
      <c r="AW20" s="25"/>
      <c r="AX20" s="27"/>
      <c r="AY20" s="25"/>
      <c r="AZ20" s="25"/>
      <c r="BA20" s="23"/>
      <c r="BB20" s="25"/>
      <c r="BC20" s="30"/>
      <c r="BD20" s="23"/>
      <c r="BE20" s="29"/>
    </row>
    <row r="21" spans="1:57" x14ac:dyDescent="0.25">
      <c r="A21" s="35">
        <v>800</v>
      </c>
      <c r="B21" s="39">
        <v>1355</v>
      </c>
      <c r="C21" s="32">
        <v>1046</v>
      </c>
      <c r="D21" s="32">
        <v>888</v>
      </c>
      <c r="E21" s="4"/>
      <c r="F21" s="4"/>
      <c r="G21" s="38">
        <v>800</v>
      </c>
      <c r="H21" s="2">
        <f t="shared" si="0"/>
        <v>1355.1020408253098</v>
      </c>
      <c r="I21" s="2">
        <f t="shared" si="1"/>
        <v>1046.0787709987262</v>
      </c>
      <c r="J21" s="2">
        <f t="shared" si="2"/>
        <v>888.06687251134701</v>
      </c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</row>
    <row r="22" spans="1:57" x14ac:dyDescent="0.25">
      <c r="A22" s="35">
        <v>900</v>
      </c>
      <c r="B22" s="39">
        <v>1505</v>
      </c>
      <c r="C22" s="32">
        <v>1158</v>
      </c>
      <c r="D22" s="32">
        <v>979</v>
      </c>
      <c r="E22" s="4"/>
      <c r="F22" s="4"/>
      <c r="G22" s="38">
        <v>900</v>
      </c>
      <c r="H22" s="2">
        <f t="shared" si="0"/>
        <v>1505.113336857632</v>
      </c>
      <c r="I22" s="2">
        <f t="shared" si="1"/>
        <v>1158.0872053695268</v>
      </c>
      <c r="J22" s="2">
        <f t="shared" si="2"/>
        <v>979.07372543762244</v>
      </c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</row>
    <row r="23" spans="1:57" x14ac:dyDescent="0.25">
      <c r="A23" s="35">
        <v>1000</v>
      </c>
      <c r="B23" s="39">
        <v>1653</v>
      </c>
      <c r="C23" s="32">
        <v>1270</v>
      </c>
      <c r="D23" s="32">
        <v>1070</v>
      </c>
      <c r="E23" s="4"/>
      <c r="F23" s="4"/>
      <c r="G23" s="38">
        <v>1000</v>
      </c>
      <c r="H23" s="2">
        <f t="shared" si="0"/>
        <v>1653.1244822761898</v>
      </c>
      <c r="I23" s="2">
        <f t="shared" si="1"/>
        <v>1270.0956397403274</v>
      </c>
      <c r="J23" s="2">
        <f t="shared" si="2"/>
        <v>1070.0805783638978</v>
      </c>
      <c r="L23">
        <v>1000</v>
      </c>
      <c r="M23">
        <v>626</v>
      </c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</row>
    <row r="24" spans="1:57" x14ac:dyDescent="0.25">
      <c r="A24" s="35">
        <v>1100</v>
      </c>
      <c r="B24" s="39">
        <v>1800</v>
      </c>
      <c r="C24" s="32">
        <v>1382</v>
      </c>
      <c r="D24" s="32">
        <v>1161</v>
      </c>
      <c r="E24" s="4"/>
      <c r="F24" s="4"/>
      <c r="G24" s="38">
        <v>1100</v>
      </c>
      <c r="H24" s="2">
        <f t="shared" si="0"/>
        <v>1800.1355523878656</v>
      </c>
      <c r="I24" s="2">
        <f t="shared" si="1"/>
        <v>1382.1040741111278</v>
      </c>
      <c r="J24" s="2">
        <f t="shared" si="2"/>
        <v>1161.0874312901733</v>
      </c>
      <c r="L24">
        <v>2000</v>
      </c>
      <c r="M24">
        <v>1211</v>
      </c>
    </row>
    <row r="25" spans="1:57" x14ac:dyDescent="0.25">
      <c r="A25" s="35">
        <v>1200</v>
      </c>
      <c r="B25" s="39">
        <v>1950</v>
      </c>
      <c r="C25" s="32">
        <v>1494</v>
      </c>
      <c r="D25" s="32">
        <v>1252</v>
      </c>
      <c r="E25" s="4"/>
      <c r="F25" s="4"/>
      <c r="G25" s="38">
        <v>1200</v>
      </c>
      <c r="H25" s="2">
        <f t="shared" si="0"/>
        <v>1950.1468484201876</v>
      </c>
      <c r="I25" s="2">
        <f t="shared" si="1"/>
        <v>1494.1125084819284</v>
      </c>
      <c r="J25" s="2">
        <f t="shared" si="2"/>
        <v>1252.0942842164486</v>
      </c>
      <c r="L25">
        <v>3000</v>
      </c>
      <c r="M25">
        <v>1874</v>
      </c>
      <c r="S25" s="52"/>
      <c r="T25" s="52"/>
      <c r="U25" s="52"/>
    </row>
    <row r="26" spans="1:57" x14ac:dyDescent="0.25">
      <c r="A26" s="35">
        <v>1300</v>
      </c>
      <c r="B26" s="39">
        <v>2100</v>
      </c>
      <c r="C26" s="32">
        <v>1608</v>
      </c>
      <c r="D26" s="32">
        <v>1339</v>
      </c>
      <c r="E26" s="4"/>
      <c r="F26" s="4"/>
      <c r="G26" s="38">
        <v>1300</v>
      </c>
      <c r="H26" s="2">
        <f t="shared" si="0"/>
        <v>2100.15814445251</v>
      </c>
      <c r="I26" s="2">
        <f t="shared" si="1"/>
        <v>1608.1210934664932</v>
      </c>
      <c r="J26" s="2">
        <f t="shared" si="2"/>
        <v>1339.1008359151956</v>
      </c>
      <c r="L26">
        <v>4000</v>
      </c>
      <c r="M26">
        <v>2485</v>
      </c>
    </row>
    <row r="27" spans="1:57" x14ac:dyDescent="0.25">
      <c r="A27" s="35">
        <v>1400</v>
      </c>
      <c r="B27" s="39">
        <v>2253</v>
      </c>
      <c r="C27" s="32">
        <v>1717</v>
      </c>
      <c r="D27" s="32">
        <v>1430</v>
      </c>
      <c r="E27" s="4"/>
      <c r="F27" s="4"/>
      <c r="G27" s="38">
        <v>1400</v>
      </c>
      <c r="H27" s="2">
        <f t="shared" si="0"/>
        <v>2253.1696664054784</v>
      </c>
      <c r="I27" s="2">
        <f t="shared" si="1"/>
        <v>1717.1293019166474</v>
      </c>
      <c r="J27" s="2">
        <f t="shared" si="2"/>
        <v>1430.1076888414709</v>
      </c>
      <c r="L27">
        <v>5000</v>
      </c>
      <c r="M27">
        <v>3109</v>
      </c>
    </row>
    <row r="28" spans="1:57" x14ac:dyDescent="0.25">
      <c r="A28" s="35">
        <v>1500</v>
      </c>
      <c r="B28" s="39">
        <v>2405</v>
      </c>
      <c r="C28" s="32">
        <v>1836</v>
      </c>
      <c r="D28" s="32">
        <v>1534</v>
      </c>
      <c r="E28" s="4"/>
      <c r="F28" s="4"/>
      <c r="G28" s="38">
        <v>1500</v>
      </c>
      <c r="H28" s="2">
        <f t="shared" si="0"/>
        <v>2405.1811130515648</v>
      </c>
      <c r="I28" s="2">
        <f t="shared" si="1"/>
        <v>1836.1382634356228</v>
      </c>
      <c r="J28" s="2">
        <f t="shared" si="2"/>
        <v>1534.1155207572142</v>
      </c>
      <c r="L28">
        <v>6000</v>
      </c>
      <c r="M28">
        <v>3733</v>
      </c>
    </row>
    <row r="29" spans="1:57" x14ac:dyDescent="0.25">
      <c r="A29" s="35">
        <v>1600</v>
      </c>
      <c r="B29" s="39">
        <v>2550</v>
      </c>
      <c r="C29" s="32">
        <v>1955</v>
      </c>
      <c r="D29" s="32">
        <v>1625</v>
      </c>
      <c r="E29" s="4"/>
      <c r="F29" s="4"/>
      <c r="G29" s="38">
        <v>1600</v>
      </c>
      <c r="H29" s="2">
        <f t="shared" si="0"/>
        <v>2550.1920325494762</v>
      </c>
      <c r="I29" s="2">
        <f t="shared" si="1"/>
        <v>1955.1472249545984</v>
      </c>
      <c r="J29" s="2">
        <f t="shared" si="2"/>
        <v>1625.1223736834897</v>
      </c>
      <c r="M29">
        <f>M28/M25</f>
        <v>1.9919957310565635</v>
      </c>
      <c r="N29" t="s">
        <v>4</v>
      </c>
    </row>
    <row r="30" spans="1:57" x14ac:dyDescent="0.25">
      <c r="A30" s="35">
        <v>1700</v>
      </c>
      <c r="B30" s="39">
        <v>2725</v>
      </c>
      <c r="C30" s="32">
        <v>2074</v>
      </c>
      <c r="D30" s="32">
        <v>1716</v>
      </c>
      <c r="E30" s="4"/>
      <c r="F30" s="4"/>
      <c r="G30" s="38">
        <v>1700</v>
      </c>
      <c r="H30" s="2">
        <f t="shared" si="0"/>
        <v>2725.2052112538522</v>
      </c>
      <c r="I30" s="2">
        <f t="shared" si="1"/>
        <v>2074.1561864735741</v>
      </c>
      <c r="J30" s="2">
        <f t="shared" si="2"/>
        <v>1716.1292266097651</v>
      </c>
    </row>
    <row r="31" spans="1:57" x14ac:dyDescent="0.25">
      <c r="A31" s="35">
        <v>1800</v>
      </c>
      <c r="B31" s="39">
        <v>2875</v>
      </c>
      <c r="C31" s="32">
        <v>2193</v>
      </c>
      <c r="D31" s="32">
        <v>1820</v>
      </c>
      <c r="E31" s="4"/>
      <c r="F31" s="4"/>
      <c r="G31" s="38">
        <v>1800</v>
      </c>
      <c r="H31" s="2">
        <f t="shared" si="0"/>
        <v>2875.216507286174</v>
      </c>
      <c r="I31" s="2">
        <f t="shared" si="1"/>
        <v>2193.1651479925495</v>
      </c>
      <c r="J31" s="2">
        <f t="shared" si="2"/>
        <v>1820.1370585255086</v>
      </c>
    </row>
    <row r="32" spans="1:57" x14ac:dyDescent="0.25">
      <c r="A32" s="35">
        <v>1900</v>
      </c>
      <c r="B32" s="39">
        <v>3025</v>
      </c>
      <c r="C32" s="32">
        <v>2312</v>
      </c>
      <c r="D32" s="32">
        <v>1911</v>
      </c>
      <c r="E32" s="4"/>
      <c r="F32" s="4"/>
      <c r="G32" s="38">
        <v>1900</v>
      </c>
      <c r="H32" s="2">
        <f t="shared" si="0"/>
        <v>3025.2278033184962</v>
      </c>
      <c r="I32" s="2">
        <f t="shared" si="1"/>
        <v>2312.1741095115249</v>
      </c>
      <c r="J32" s="2">
        <f t="shared" si="2"/>
        <v>1911.1439114517839</v>
      </c>
    </row>
    <row r="33" spans="1:10" x14ac:dyDescent="0.25">
      <c r="A33" s="35">
        <v>2000</v>
      </c>
      <c r="B33" s="39">
        <v>3200</v>
      </c>
      <c r="C33" s="32">
        <v>2448</v>
      </c>
      <c r="D33" s="32">
        <v>2015</v>
      </c>
      <c r="E33" s="4"/>
      <c r="F33" s="4"/>
      <c r="G33" s="38">
        <v>2000</v>
      </c>
      <c r="H33" s="2">
        <f t="shared" si="0"/>
        <v>3200.2409820228722</v>
      </c>
      <c r="I33" s="2">
        <f t="shared" si="1"/>
        <v>2448.184351247497</v>
      </c>
      <c r="J33" s="2">
        <f t="shared" si="2"/>
        <v>2015.1517433675272</v>
      </c>
    </row>
    <row r="34" spans="1:10" x14ac:dyDescent="0.25">
      <c r="A34" s="35">
        <v>2100</v>
      </c>
      <c r="B34" s="39">
        <v>3350</v>
      </c>
      <c r="C34" s="32">
        <v>2567</v>
      </c>
      <c r="D34" s="32">
        <v>2119</v>
      </c>
      <c r="E34" s="4"/>
      <c r="F34" s="4"/>
      <c r="G34" s="38">
        <v>2100</v>
      </c>
      <c r="H34" s="2">
        <f t="shared" si="0"/>
        <v>3350.252278055194</v>
      </c>
      <c r="I34" s="2">
        <f t="shared" si="1"/>
        <v>2567.1933127664729</v>
      </c>
      <c r="J34" s="2">
        <f t="shared" si="2"/>
        <v>2119.1595752832704</v>
      </c>
    </row>
    <row r="35" spans="1:10" x14ac:dyDescent="0.25">
      <c r="A35" s="35">
        <v>2200</v>
      </c>
      <c r="B35" s="39">
        <v>3525</v>
      </c>
      <c r="C35" s="32">
        <v>2686</v>
      </c>
      <c r="D35" s="32">
        <v>2210</v>
      </c>
      <c r="E35" s="4"/>
      <c r="F35" s="4"/>
      <c r="G35" s="38">
        <v>2200</v>
      </c>
      <c r="H35" s="2">
        <f t="shared" si="0"/>
        <v>3525.26545675957</v>
      </c>
      <c r="I35" s="2">
        <f t="shared" si="1"/>
        <v>2686.2022742854483</v>
      </c>
      <c r="J35" s="2">
        <f t="shared" si="2"/>
        <v>2210.1664282095462</v>
      </c>
    </row>
    <row r="36" spans="1:10" x14ac:dyDescent="0.25">
      <c r="A36" s="35">
        <v>2300</v>
      </c>
      <c r="B36" s="39">
        <v>3700</v>
      </c>
      <c r="C36" s="32">
        <v>2822</v>
      </c>
      <c r="D36" s="32">
        <v>2314</v>
      </c>
      <c r="E36" s="4"/>
      <c r="F36" s="4"/>
      <c r="G36" s="38">
        <v>2300</v>
      </c>
      <c r="H36" s="2">
        <f t="shared" si="0"/>
        <v>3700.2786354639456</v>
      </c>
      <c r="I36" s="2">
        <f t="shared" si="1"/>
        <v>2822.2125160214205</v>
      </c>
      <c r="J36" s="2">
        <f t="shared" si="2"/>
        <v>2314.1742601252895</v>
      </c>
    </row>
    <row r="37" spans="1:10" x14ac:dyDescent="0.25">
      <c r="A37" s="35">
        <v>2400</v>
      </c>
      <c r="B37" s="39">
        <v>3875</v>
      </c>
      <c r="C37" s="32">
        <v>2958</v>
      </c>
      <c r="D37" s="32">
        <v>2418</v>
      </c>
      <c r="E37" s="4"/>
      <c r="F37" s="4"/>
      <c r="G37" s="38">
        <v>2400</v>
      </c>
      <c r="H37" s="2">
        <f t="shared" si="0"/>
        <v>3875.2918141683217</v>
      </c>
      <c r="I37" s="2">
        <f t="shared" si="1"/>
        <v>2958.2227577573922</v>
      </c>
      <c r="J37" s="2">
        <f t="shared" si="2"/>
        <v>2418.1820920410328</v>
      </c>
    </row>
    <row r="38" spans="1:10" x14ac:dyDescent="0.25">
      <c r="A38" s="35">
        <v>2500</v>
      </c>
      <c r="B38" s="39">
        <v>4025</v>
      </c>
      <c r="C38" s="32">
        <v>3094</v>
      </c>
      <c r="D38" s="32">
        <v>2535</v>
      </c>
      <c r="E38" s="4"/>
      <c r="F38" s="4"/>
      <c r="G38" s="38">
        <v>2500</v>
      </c>
      <c r="H38" s="2">
        <f t="shared" si="0"/>
        <v>4025.3031102006439</v>
      </c>
      <c r="I38" s="2">
        <f t="shared" si="1"/>
        <v>3094.2329994933643</v>
      </c>
      <c r="J38" s="2">
        <f t="shared" si="2"/>
        <v>2535.190902946244</v>
      </c>
    </row>
    <row r="39" spans="1:10" x14ac:dyDescent="0.25">
      <c r="A39" s="35">
        <v>2600</v>
      </c>
      <c r="B39" s="39">
        <v>4200</v>
      </c>
      <c r="C39" s="32">
        <v>3230</v>
      </c>
      <c r="D39" s="32">
        <v>2639</v>
      </c>
      <c r="E39" s="4"/>
      <c r="F39" s="4"/>
      <c r="G39" s="38">
        <v>2600</v>
      </c>
      <c r="H39" s="2">
        <f t="shared" si="0"/>
        <v>4200.31628890502</v>
      </c>
      <c r="I39" s="2">
        <f t="shared" si="1"/>
        <v>3230.2432412293365</v>
      </c>
      <c r="J39" s="2">
        <f t="shared" si="2"/>
        <v>2639.1987348619873</v>
      </c>
    </row>
    <row r="40" spans="1:10" x14ac:dyDescent="0.25">
      <c r="A40" s="35">
        <v>2700</v>
      </c>
      <c r="B40" s="39">
        <v>4400</v>
      </c>
      <c r="C40" s="32">
        <v>3366</v>
      </c>
      <c r="D40" s="32">
        <v>2743</v>
      </c>
      <c r="E40" s="4"/>
      <c r="F40" s="4"/>
      <c r="G40" s="38">
        <v>2700</v>
      </c>
      <c r="H40" s="2">
        <f t="shared" si="0"/>
        <v>4400.331350281449</v>
      </c>
      <c r="I40" s="2">
        <f t="shared" si="1"/>
        <v>3366.2534829653086</v>
      </c>
      <c r="J40" s="2">
        <f t="shared" si="2"/>
        <v>2743.2065667777306</v>
      </c>
    </row>
    <row r="41" spans="1:10" x14ac:dyDescent="0.25">
      <c r="A41" s="35">
        <v>2800</v>
      </c>
      <c r="B41" s="39">
        <v>4575</v>
      </c>
      <c r="C41" s="32">
        <v>3502</v>
      </c>
      <c r="D41" s="32">
        <v>2860</v>
      </c>
      <c r="E41" s="4"/>
      <c r="F41" s="4"/>
      <c r="G41" s="38">
        <v>2800</v>
      </c>
      <c r="H41" s="2">
        <f t="shared" si="0"/>
        <v>4575.3445289858246</v>
      </c>
      <c r="I41" s="2">
        <f t="shared" si="1"/>
        <v>3502.2637247012808</v>
      </c>
      <c r="J41" s="2">
        <f t="shared" si="2"/>
        <v>2860.2153776829418</v>
      </c>
    </row>
    <row r="42" spans="1:10" x14ac:dyDescent="0.25">
      <c r="A42" s="35">
        <v>2900</v>
      </c>
      <c r="B42" s="39">
        <v>4750</v>
      </c>
      <c r="C42" s="32">
        <v>3638</v>
      </c>
      <c r="D42" s="32">
        <v>2977</v>
      </c>
      <c r="E42" s="4"/>
      <c r="F42" s="4"/>
      <c r="G42" s="38">
        <v>2900</v>
      </c>
      <c r="H42" s="2">
        <f t="shared" si="0"/>
        <v>4750.3577076902011</v>
      </c>
      <c r="I42" s="2">
        <f t="shared" si="1"/>
        <v>3638.2739664372525</v>
      </c>
      <c r="J42" s="2">
        <f t="shared" si="2"/>
        <v>2977.2241885881531</v>
      </c>
    </row>
    <row r="43" spans="1:10" ht="15.75" thickBot="1" x14ac:dyDescent="0.3">
      <c r="A43" s="40">
        <v>3000</v>
      </c>
      <c r="B43" s="39">
        <v>4950</v>
      </c>
      <c r="C43" s="32">
        <v>3791</v>
      </c>
      <c r="D43" s="32">
        <v>3094</v>
      </c>
      <c r="E43" s="4"/>
      <c r="F43" s="4"/>
      <c r="G43" s="41">
        <v>3000</v>
      </c>
      <c r="H43" s="2">
        <f t="shared" si="0"/>
        <v>4950.3727690666301</v>
      </c>
      <c r="I43" s="2">
        <f t="shared" si="1"/>
        <v>3791.2854883902214</v>
      </c>
      <c r="J43" s="2">
        <f t="shared" si="2"/>
        <v>3094.2329994933643</v>
      </c>
    </row>
    <row r="44" spans="1:10" x14ac:dyDescent="0.25">
      <c r="A44" s="42">
        <v>6000</v>
      </c>
      <c r="B44" s="43">
        <f>B43*$M$29</f>
        <v>9860.3788687299893</v>
      </c>
      <c r="C44" s="43">
        <f>C43*$M$29</f>
        <v>7551.6558164354319</v>
      </c>
      <c r="D44" s="43">
        <f>D43*$M$29</f>
        <v>6163.2347918890073</v>
      </c>
      <c r="E44" s="44"/>
      <c r="F44" s="4"/>
      <c r="G44" s="45">
        <v>6000</v>
      </c>
      <c r="H44" s="3">
        <f>H43*$M$29</f>
        <v>9861.1214231193862</v>
      </c>
      <c r="I44" s="3">
        <f>I43*$M$29</f>
        <v>7552.2245080900193</v>
      </c>
      <c r="J44" s="3">
        <f>J43*$M$29</f>
        <v>6163.6989258851272</v>
      </c>
    </row>
    <row r="45" spans="1:10" x14ac:dyDescent="0.25">
      <c r="A45" s="4"/>
      <c r="B45" s="4"/>
      <c r="C45" s="4"/>
      <c r="D45" s="4"/>
      <c r="E45" s="44"/>
      <c r="F45" s="4"/>
      <c r="G45" s="4"/>
      <c r="H45" s="4"/>
      <c r="I45" s="4"/>
      <c r="J45" s="4"/>
    </row>
    <row r="46" spans="1:10" x14ac:dyDescent="0.25">
      <c r="A46" s="53"/>
      <c r="B46" s="53"/>
      <c r="C46" s="53"/>
      <c r="D46" s="53"/>
      <c r="E46" s="53"/>
      <c r="F46" s="4"/>
      <c r="G46" s="4"/>
      <c r="H46" s="4"/>
      <c r="I46" s="4"/>
      <c r="J46" s="4"/>
    </row>
    <row r="47" spans="1:10" x14ac:dyDescent="0.25">
      <c r="A47" s="53"/>
      <c r="B47" s="53"/>
      <c r="C47" s="53"/>
      <c r="D47" s="53"/>
      <c r="E47" s="53"/>
      <c r="F47" s="4"/>
      <c r="G47" s="4"/>
      <c r="H47" s="4"/>
      <c r="I47" s="4"/>
      <c r="J47" s="4"/>
    </row>
    <row r="48" spans="1:10" x14ac:dyDescent="0.25">
      <c r="A48" s="53"/>
      <c r="B48" s="53"/>
      <c r="C48" s="53"/>
      <c r="D48" s="53"/>
      <c r="E48" s="53"/>
      <c r="F48" s="4"/>
      <c r="G48" s="4"/>
      <c r="H48" s="4"/>
      <c r="I48" s="4"/>
      <c r="J48" s="4"/>
    </row>
    <row r="49" spans="1:10" x14ac:dyDescent="0.25">
      <c r="A49" s="53"/>
      <c r="B49" s="53"/>
      <c r="C49" s="53"/>
      <c r="D49" s="53"/>
      <c r="E49" s="53"/>
      <c r="F49" s="4"/>
      <c r="G49" s="4"/>
      <c r="H49" s="4"/>
      <c r="I49" s="4"/>
      <c r="J49" s="4"/>
    </row>
    <row r="50" spans="1:10" x14ac:dyDescent="0.25">
      <c r="A50" s="53"/>
      <c r="B50" s="53"/>
      <c r="C50" s="53"/>
      <c r="D50" s="53"/>
      <c r="E50" s="53"/>
      <c r="F50" s="4"/>
      <c r="G50" s="4"/>
      <c r="H50" s="4"/>
      <c r="I50" s="4"/>
      <c r="J50" s="4"/>
    </row>
    <row r="51" spans="1:10" x14ac:dyDescent="0.25">
      <c r="A51" s="4"/>
      <c r="B51" s="4"/>
      <c r="C51" s="4"/>
      <c r="D51" s="4"/>
      <c r="E51" s="44"/>
      <c r="F51" s="4"/>
      <c r="G51" s="4"/>
      <c r="H51" s="4"/>
      <c r="I51" s="4"/>
      <c r="J51" s="4"/>
    </row>
    <row r="52" spans="1:10" x14ac:dyDescent="0.25">
      <c r="A52" s="4"/>
      <c r="B52" s="4"/>
      <c r="C52" s="4"/>
      <c r="D52" s="4"/>
      <c r="E52" s="44"/>
      <c r="F52" s="4"/>
      <c r="G52" s="4"/>
      <c r="H52" s="4"/>
      <c r="I52" s="4"/>
      <c r="J52" s="4"/>
    </row>
    <row r="53" spans="1:10" ht="15.75" thickBot="1" x14ac:dyDescent="0.3">
      <c r="A53" s="4"/>
      <c r="B53" s="4"/>
      <c r="C53" s="4"/>
      <c r="D53" s="4"/>
      <c r="E53" s="44"/>
      <c r="F53" s="4"/>
      <c r="G53" s="4"/>
      <c r="H53" s="4"/>
      <c r="I53" s="4"/>
      <c r="J53" s="4"/>
    </row>
    <row r="54" spans="1:10" ht="19.5" thickBot="1" x14ac:dyDescent="0.35">
      <c r="A54" s="4"/>
      <c r="B54" s="54" t="s">
        <v>11</v>
      </c>
      <c r="C54" s="55"/>
      <c r="D54" s="56"/>
      <c r="E54" s="4"/>
      <c r="F54" s="4"/>
      <c r="G54" s="4"/>
      <c r="H54" s="54" t="s">
        <v>11</v>
      </c>
      <c r="I54" s="55"/>
      <c r="J54" s="56"/>
    </row>
    <row r="55" spans="1:10" ht="15.75" thickBot="1" x14ac:dyDescent="0.3">
      <c r="A55" s="4" t="s">
        <v>19</v>
      </c>
      <c r="B55" s="4"/>
      <c r="C55" s="4"/>
      <c r="D55" s="4"/>
      <c r="E55" s="4"/>
      <c r="F55" s="4"/>
      <c r="G55" s="4" t="s">
        <v>19</v>
      </c>
      <c r="H55" s="4"/>
      <c r="I55" s="4"/>
      <c r="J55" s="4"/>
    </row>
    <row r="56" spans="1:10" ht="15.75" thickBot="1" x14ac:dyDescent="0.3">
      <c r="A56" s="31" t="s">
        <v>0</v>
      </c>
      <c r="B56" s="57" t="s">
        <v>1</v>
      </c>
      <c r="C56" s="58"/>
      <c r="D56" s="59"/>
      <c r="E56" s="4"/>
      <c r="F56" s="4"/>
      <c r="G56" s="31" t="str">
        <f>G13</f>
        <v>75/65-20</v>
      </c>
      <c r="H56" s="57" t="s">
        <v>1</v>
      </c>
      <c r="I56" s="58"/>
      <c r="J56" s="59"/>
    </row>
    <row r="57" spans="1:10" ht="15.75" thickBot="1" x14ac:dyDescent="0.3">
      <c r="A57" s="4"/>
      <c r="B57" s="60" t="s">
        <v>9</v>
      </c>
      <c r="C57" s="61"/>
      <c r="D57" s="62"/>
      <c r="E57" s="4"/>
      <c r="F57" s="4"/>
      <c r="G57" s="4"/>
      <c r="H57" s="60" t="s">
        <v>9</v>
      </c>
      <c r="I57" s="61"/>
      <c r="J57" s="62"/>
    </row>
    <row r="58" spans="1:10" ht="15.75" thickBot="1" x14ac:dyDescent="0.3">
      <c r="A58" s="34" t="s">
        <v>12</v>
      </c>
      <c r="B58" s="10">
        <v>40</v>
      </c>
      <c r="C58" s="11">
        <v>60</v>
      </c>
      <c r="D58" s="12">
        <v>80</v>
      </c>
      <c r="E58" s="4"/>
      <c r="F58" s="4"/>
      <c r="G58" s="34" t="s">
        <v>12</v>
      </c>
      <c r="H58" s="10">
        <v>40</v>
      </c>
      <c r="I58" s="11">
        <v>60</v>
      </c>
      <c r="J58" s="12">
        <v>80</v>
      </c>
    </row>
    <row r="59" spans="1:10" x14ac:dyDescent="0.25">
      <c r="A59" s="38">
        <v>300</v>
      </c>
      <c r="B59" s="36">
        <v>960</v>
      </c>
      <c r="C59" s="37">
        <v>729</v>
      </c>
      <c r="D59" s="37">
        <v>607</v>
      </c>
      <c r="E59" s="4"/>
      <c r="F59" s="4"/>
      <c r="G59" s="38">
        <v>300</v>
      </c>
      <c r="H59" s="2">
        <f>B59*(($F$6-$F$7)/LN(($F$6-$F$8)/($F$7-$F$8))/49.83)^$F$9</f>
        <v>960.07229460686165</v>
      </c>
      <c r="I59" s="5">
        <f>C59*(($F$6-$F$7)/LN(($F$6-$F$8)/($F$7-$F$8))/49.83)^$F$9</f>
        <v>729.05489871708551</v>
      </c>
      <c r="J59" s="5">
        <f>D59*(($F$6-$F$7)/LN(($F$6-$F$8)/($F$7-$F$8))/49.83)^$F$9</f>
        <v>607.04571127746351</v>
      </c>
    </row>
    <row r="60" spans="1:10" x14ac:dyDescent="0.25">
      <c r="A60" s="38">
        <v>400</v>
      </c>
      <c r="B60" s="39">
        <v>1225</v>
      </c>
      <c r="C60" s="32">
        <v>942</v>
      </c>
      <c r="D60" s="32">
        <v>780</v>
      </c>
      <c r="E60" s="4"/>
      <c r="F60" s="4"/>
      <c r="G60" s="38">
        <v>400</v>
      </c>
      <c r="H60" s="2">
        <f t="shared" ref="H60:H86" si="3">B60*(($F$6-$F$7)/LN(($F$6-$F$8)/($F$7-$F$8))/49.83)^$F$9</f>
        <v>1225.0922509306306</v>
      </c>
      <c r="I60" s="5">
        <f t="shared" ref="I60:I86" si="4">C60*(($F$6-$F$7)/LN(($F$6-$F$8)/($F$7-$F$8))/49.83)^$F$9</f>
        <v>942.07093908298293</v>
      </c>
      <c r="J60" s="5">
        <f t="shared" ref="J60:J86" si="5">D60*(($F$6-$F$7)/LN(($F$6-$F$8)/($F$7-$F$8))/49.83)^$F$9</f>
        <v>780.05873936807507</v>
      </c>
    </row>
    <row r="61" spans="1:10" x14ac:dyDescent="0.25">
      <c r="A61" s="38">
        <v>500</v>
      </c>
      <c r="B61" s="39">
        <v>1483</v>
      </c>
      <c r="C61" s="32">
        <v>1151</v>
      </c>
      <c r="D61" s="32">
        <v>949</v>
      </c>
      <c r="E61" s="4"/>
      <c r="F61" s="4"/>
      <c r="G61" s="38">
        <v>500</v>
      </c>
      <c r="H61" s="2">
        <f t="shared" si="3"/>
        <v>1483.1116801062249</v>
      </c>
      <c r="I61" s="5">
        <f t="shared" si="4"/>
        <v>1151.0866782213518</v>
      </c>
      <c r="J61" s="5">
        <f t="shared" si="5"/>
        <v>949.07146623115796</v>
      </c>
    </row>
    <row r="62" spans="1:10" x14ac:dyDescent="0.25">
      <c r="A62" s="38">
        <v>600</v>
      </c>
      <c r="B62" s="39">
        <v>1738</v>
      </c>
      <c r="C62" s="32">
        <v>1355</v>
      </c>
      <c r="D62" s="32">
        <v>1114</v>
      </c>
      <c r="E62" s="4"/>
      <c r="F62" s="4"/>
      <c r="G62" s="38">
        <v>600</v>
      </c>
      <c r="H62" s="2">
        <f t="shared" si="3"/>
        <v>1738.1308833611724</v>
      </c>
      <c r="I62" s="5">
        <f t="shared" si="4"/>
        <v>1355.1020408253098</v>
      </c>
      <c r="J62" s="5">
        <f t="shared" si="5"/>
        <v>1114.0838918667123</v>
      </c>
    </row>
    <row r="63" spans="1:10" x14ac:dyDescent="0.25">
      <c r="A63" s="38">
        <v>700</v>
      </c>
      <c r="B63" s="39">
        <v>1990</v>
      </c>
      <c r="C63" s="32">
        <v>1557</v>
      </c>
      <c r="D63" s="32">
        <v>1278</v>
      </c>
      <c r="E63" s="4"/>
      <c r="F63" s="4"/>
      <c r="G63" s="38">
        <v>700</v>
      </c>
      <c r="H63" s="2">
        <f t="shared" si="3"/>
        <v>1990.1498606954735</v>
      </c>
      <c r="I63" s="5">
        <f t="shared" si="4"/>
        <v>1557.1172528155037</v>
      </c>
      <c r="J63" s="5">
        <f t="shared" si="5"/>
        <v>1278.0962421953845</v>
      </c>
    </row>
    <row r="64" spans="1:10" x14ac:dyDescent="0.25">
      <c r="A64" s="38">
        <v>800</v>
      </c>
      <c r="B64" s="39">
        <v>2240</v>
      </c>
      <c r="C64" s="32">
        <v>1751</v>
      </c>
      <c r="D64" s="32">
        <v>1443</v>
      </c>
      <c r="E64" s="4"/>
      <c r="F64" s="4"/>
      <c r="G64" s="38">
        <v>800</v>
      </c>
      <c r="H64" s="2">
        <f t="shared" si="3"/>
        <v>2240.1686874160105</v>
      </c>
      <c r="I64" s="5">
        <f t="shared" si="4"/>
        <v>1751.1318623506404</v>
      </c>
      <c r="J64" s="5">
        <f t="shared" si="5"/>
        <v>1443.1086678309389</v>
      </c>
    </row>
    <row r="65" spans="1:14" x14ac:dyDescent="0.25">
      <c r="A65" s="38">
        <v>900</v>
      </c>
      <c r="B65" s="39">
        <v>2488</v>
      </c>
      <c r="C65" s="32">
        <v>1955</v>
      </c>
      <c r="D65" s="32">
        <v>1599</v>
      </c>
      <c r="E65" s="4"/>
      <c r="F65" s="4"/>
      <c r="G65" s="38">
        <v>900</v>
      </c>
      <c r="H65" s="2">
        <f t="shared" si="3"/>
        <v>2488.187363522783</v>
      </c>
      <c r="I65" s="5">
        <f t="shared" si="4"/>
        <v>1955.1472249545984</v>
      </c>
      <c r="J65" s="5">
        <f t="shared" si="5"/>
        <v>1599.1204157045538</v>
      </c>
    </row>
    <row r="66" spans="1:14" x14ac:dyDescent="0.25">
      <c r="A66" s="38">
        <v>1000</v>
      </c>
      <c r="B66" s="39">
        <v>2725</v>
      </c>
      <c r="C66" s="32">
        <v>2159</v>
      </c>
      <c r="D66" s="32">
        <v>1768</v>
      </c>
      <c r="E66" s="4"/>
      <c r="F66" s="4"/>
      <c r="G66" s="38">
        <v>1000</v>
      </c>
      <c r="H66" s="2">
        <f t="shared" si="3"/>
        <v>2725.2052112538522</v>
      </c>
      <c r="I66" s="5">
        <f t="shared" si="4"/>
        <v>2159.1625875585564</v>
      </c>
      <c r="J66" s="5">
        <f t="shared" si="5"/>
        <v>1768.1331425676369</v>
      </c>
    </row>
    <row r="67" spans="1:14" x14ac:dyDescent="0.25">
      <c r="A67" s="38">
        <v>1100</v>
      </c>
      <c r="B67" s="39">
        <v>2975</v>
      </c>
      <c r="C67" s="32">
        <v>2346</v>
      </c>
      <c r="D67" s="32">
        <v>1924</v>
      </c>
      <c r="E67" s="4"/>
      <c r="F67" s="4"/>
      <c r="G67" s="38">
        <v>1100</v>
      </c>
      <c r="H67" s="2">
        <f t="shared" si="3"/>
        <v>2975.2240379743889</v>
      </c>
      <c r="I67" s="5">
        <f t="shared" si="4"/>
        <v>2346.1766699455179</v>
      </c>
      <c r="J67" s="5">
        <f t="shared" si="5"/>
        <v>1924.1448904412518</v>
      </c>
    </row>
    <row r="68" spans="1:14" x14ac:dyDescent="0.25">
      <c r="A68" s="38">
        <v>1200</v>
      </c>
      <c r="B68" s="39">
        <v>3225</v>
      </c>
      <c r="C68" s="32">
        <v>2550</v>
      </c>
      <c r="D68" s="32">
        <v>2080</v>
      </c>
      <c r="E68" s="4"/>
      <c r="F68" s="4"/>
      <c r="G68" s="38">
        <v>1200</v>
      </c>
      <c r="H68" s="2">
        <f t="shared" si="3"/>
        <v>3225.2428646949256</v>
      </c>
      <c r="I68" s="5">
        <f t="shared" si="4"/>
        <v>2550.1920325494762</v>
      </c>
      <c r="J68" s="5">
        <f t="shared" si="5"/>
        <v>2080.156638314867</v>
      </c>
    </row>
    <row r="69" spans="1:14" x14ac:dyDescent="0.25">
      <c r="A69" s="38">
        <v>1300</v>
      </c>
      <c r="B69" s="39">
        <v>3500</v>
      </c>
      <c r="C69" s="32">
        <v>2737</v>
      </c>
      <c r="D69" s="32">
        <v>2249</v>
      </c>
      <c r="E69" s="4"/>
      <c r="F69" s="4"/>
      <c r="G69" s="38">
        <v>1300</v>
      </c>
      <c r="H69" s="2">
        <f t="shared" si="3"/>
        <v>3500.2635740875162</v>
      </c>
      <c r="I69" s="5">
        <f t="shared" si="4"/>
        <v>2737.2061149364376</v>
      </c>
      <c r="J69" s="5">
        <f t="shared" si="5"/>
        <v>2249.1693651779497</v>
      </c>
    </row>
    <row r="70" spans="1:14" x14ac:dyDescent="0.25">
      <c r="A70" s="38">
        <v>1400</v>
      </c>
      <c r="B70" s="39">
        <v>3750</v>
      </c>
      <c r="C70" s="32">
        <v>2941</v>
      </c>
      <c r="D70" s="32">
        <v>2405</v>
      </c>
      <c r="E70" s="4"/>
      <c r="F70" s="4"/>
      <c r="G70" s="38">
        <v>1400</v>
      </c>
      <c r="H70" s="2">
        <f t="shared" si="3"/>
        <v>3750.2824008080534</v>
      </c>
      <c r="I70" s="5">
        <f t="shared" si="4"/>
        <v>2941.2214775403959</v>
      </c>
      <c r="J70" s="5">
        <f t="shared" si="5"/>
        <v>2405.1811130515648</v>
      </c>
      <c r="L70">
        <v>1000</v>
      </c>
      <c r="M70">
        <v>1032</v>
      </c>
    </row>
    <row r="71" spans="1:14" x14ac:dyDescent="0.25">
      <c r="A71" s="38">
        <v>1500</v>
      </c>
      <c r="B71" s="39">
        <v>4000</v>
      </c>
      <c r="C71" s="32">
        <v>3128</v>
      </c>
      <c r="D71" s="32">
        <v>2561</v>
      </c>
      <c r="E71" s="4"/>
      <c r="F71" s="4"/>
      <c r="G71" s="38">
        <v>1500</v>
      </c>
      <c r="H71" s="2">
        <f t="shared" si="3"/>
        <v>4000.3012275285901</v>
      </c>
      <c r="I71" s="5">
        <f t="shared" si="4"/>
        <v>3128.2355599273574</v>
      </c>
      <c r="J71" s="5">
        <f t="shared" si="5"/>
        <v>2561.19286092518</v>
      </c>
      <c r="L71">
        <v>2000</v>
      </c>
      <c r="M71">
        <v>2006</v>
      </c>
    </row>
    <row r="72" spans="1:14" x14ac:dyDescent="0.25">
      <c r="A72" s="38">
        <v>1600</v>
      </c>
      <c r="B72" s="39">
        <v>4250</v>
      </c>
      <c r="C72" s="32">
        <v>3332</v>
      </c>
      <c r="D72" s="32">
        <v>2730</v>
      </c>
      <c r="E72" s="4"/>
      <c r="F72" s="4"/>
      <c r="G72" s="38">
        <v>1600</v>
      </c>
      <c r="H72" s="2">
        <f t="shared" si="3"/>
        <v>4250.3200542491268</v>
      </c>
      <c r="I72" s="5">
        <f t="shared" si="4"/>
        <v>3332.2509225313156</v>
      </c>
      <c r="J72" s="5">
        <f t="shared" si="5"/>
        <v>2730.2055877882626</v>
      </c>
      <c r="L72">
        <v>3000</v>
      </c>
      <c r="M72">
        <v>3066</v>
      </c>
    </row>
    <row r="73" spans="1:14" x14ac:dyDescent="0.25">
      <c r="A73" s="38">
        <v>1700</v>
      </c>
      <c r="B73" s="39">
        <v>4500</v>
      </c>
      <c r="C73" s="32">
        <v>3519</v>
      </c>
      <c r="D73" s="32">
        <v>2886</v>
      </c>
      <c r="E73" s="4"/>
      <c r="F73" s="4"/>
      <c r="G73" s="38">
        <v>1700</v>
      </c>
      <c r="H73" s="2">
        <f t="shared" si="3"/>
        <v>4500.3388809696635</v>
      </c>
      <c r="I73" s="5">
        <f t="shared" si="4"/>
        <v>3519.2650049182771</v>
      </c>
      <c r="J73" s="5">
        <f t="shared" si="5"/>
        <v>2886.2173356618778</v>
      </c>
      <c r="L73">
        <v>4000</v>
      </c>
      <c r="M73">
        <v>4068.6666666666702</v>
      </c>
    </row>
    <row r="74" spans="1:14" x14ac:dyDescent="0.25">
      <c r="A74" s="38">
        <v>1800</v>
      </c>
      <c r="B74" s="39">
        <v>4775</v>
      </c>
      <c r="C74" s="32">
        <v>3723</v>
      </c>
      <c r="D74" s="32">
        <v>3055</v>
      </c>
      <c r="E74" s="4"/>
      <c r="F74" s="4"/>
      <c r="G74" s="38">
        <v>1800</v>
      </c>
      <c r="H74" s="2">
        <f t="shared" si="3"/>
        <v>4775.3595903622545</v>
      </c>
      <c r="I74" s="5">
        <f t="shared" si="4"/>
        <v>3723.2803675222353</v>
      </c>
      <c r="J74" s="5">
        <f t="shared" si="5"/>
        <v>3055.2300625249609</v>
      </c>
      <c r="L74">
        <v>5000</v>
      </c>
      <c r="M74">
        <v>5085.6666666666697</v>
      </c>
    </row>
    <row r="75" spans="1:14" x14ac:dyDescent="0.25">
      <c r="A75" s="38">
        <v>1900</v>
      </c>
      <c r="B75" s="39">
        <v>5250</v>
      </c>
      <c r="C75" s="32">
        <v>3910</v>
      </c>
      <c r="D75" s="32">
        <v>3211</v>
      </c>
      <c r="E75" s="4"/>
      <c r="F75" s="4"/>
      <c r="G75" s="38">
        <v>1900</v>
      </c>
      <c r="H75" s="2">
        <f t="shared" si="3"/>
        <v>5250.3953611312745</v>
      </c>
      <c r="I75" s="5">
        <f t="shared" si="4"/>
        <v>3910.2944499091968</v>
      </c>
      <c r="J75" s="5">
        <f t="shared" si="5"/>
        <v>3211.2418103985756</v>
      </c>
      <c r="L75">
        <v>6000</v>
      </c>
      <c r="M75">
        <v>6102.6666666666697</v>
      </c>
    </row>
    <row r="76" spans="1:14" x14ac:dyDescent="0.25">
      <c r="A76" s="38">
        <v>2000</v>
      </c>
      <c r="B76" s="39">
        <v>5300</v>
      </c>
      <c r="C76" s="32">
        <v>4114</v>
      </c>
      <c r="D76" s="32">
        <v>3380</v>
      </c>
      <c r="E76" s="4"/>
      <c r="F76" s="4"/>
      <c r="G76" s="38">
        <v>2000</v>
      </c>
      <c r="H76" s="2">
        <f t="shared" si="3"/>
        <v>5300.3991264753822</v>
      </c>
      <c r="I76" s="5">
        <f t="shared" si="4"/>
        <v>4114.3098125131546</v>
      </c>
      <c r="J76" s="5">
        <f t="shared" si="5"/>
        <v>3380.2545372616587</v>
      </c>
      <c r="M76">
        <f>M75/M72</f>
        <v>1.9904327027614708</v>
      </c>
      <c r="N76" t="s">
        <v>4</v>
      </c>
    </row>
    <row r="77" spans="1:14" x14ac:dyDescent="0.25">
      <c r="A77" s="38">
        <v>2100</v>
      </c>
      <c r="B77" s="39">
        <v>5575</v>
      </c>
      <c r="C77" s="32">
        <v>4301</v>
      </c>
      <c r="D77" s="32">
        <v>3536</v>
      </c>
      <c r="E77" s="4"/>
      <c r="F77" s="4"/>
      <c r="G77" s="38">
        <v>2100</v>
      </c>
      <c r="H77" s="2">
        <f t="shared" si="3"/>
        <v>5575.4198358679723</v>
      </c>
      <c r="I77" s="5">
        <f t="shared" si="4"/>
        <v>4301.3238949001161</v>
      </c>
      <c r="J77" s="5">
        <f t="shared" si="5"/>
        <v>3536.2662851352738</v>
      </c>
    </row>
    <row r="78" spans="1:14" x14ac:dyDescent="0.25">
      <c r="A78" s="38">
        <v>2200</v>
      </c>
      <c r="B78" s="39">
        <v>5825</v>
      </c>
      <c r="C78" s="32">
        <v>4505</v>
      </c>
      <c r="D78" s="32">
        <v>3705</v>
      </c>
      <c r="E78" s="4"/>
      <c r="F78" s="4"/>
      <c r="G78" s="38">
        <v>2200</v>
      </c>
      <c r="H78" s="2">
        <f t="shared" si="3"/>
        <v>5825.438662588509</v>
      </c>
      <c r="I78" s="5">
        <f t="shared" si="4"/>
        <v>4505.3392575040743</v>
      </c>
      <c r="J78" s="5">
        <f t="shared" si="5"/>
        <v>3705.2790119983565</v>
      </c>
    </row>
    <row r="79" spans="1:14" x14ac:dyDescent="0.25">
      <c r="A79" s="38">
        <v>2300</v>
      </c>
      <c r="B79" s="39">
        <v>6100</v>
      </c>
      <c r="C79" s="32">
        <v>4692</v>
      </c>
      <c r="D79" s="32">
        <v>3874</v>
      </c>
      <c r="E79" s="4"/>
      <c r="F79" s="4"/>
      <c r="G79" s="38">
        <v>2300</v>
      </c>
      <c r="H79" s="2">
        <f t="shared" si="3"/>
        <v>6100.4593719811</v>
      </c>
      <c r="I79" s="5">
        <f t="shared" si="4"/>
        <v>4692.3533398910358</v>
      </c>
      <c r="J79" s="5">
        <f t="shared" si="5"/>
        <v>3874.2917388614396</v>
      </c>
    </row>
    <row r="80" spans="1:14" x14ac:dyDescent="0.25">
      <c r="A80" s="38">
        <v>2400</v>
      </c>
      <c r="B80" s="39">
        <v>6375</v>
      </c>
      <c r="C80" s="32">
        <v>4896</v>
      </c>
      <c r="D80" s="32">
        <v>4030</v>
      </c>
      <c r="E80" s="4"/>
      <c r="F80" s="4"/>
      <c r="G80" s="38">
        <v>2400</v>
      </c>
      <c r="H80" s="2">
        <f t="shared" si="3"/>
        <v>6375.4800813736902</v>
      </c>
      <c r="I80" s="5">
        <f t="shared" si="4"/>
        <v>4896.3687024949941</v>
      </c>
      <c r="J80" s="5">
        <f t="shared" si="5"/>
        <v>4030.3034867350543</v>
      </c>
    </row>
    <row r="81" spans="1:10" x14ac:dyDescent="0.25">
      <c r="A81" s="38">
        <v>2500</v>
      </c>
      <c r="B81" s="39">
        <v>6675</v>
      </c>
      <c r="C81" s="32">
        <v>5083</v>
      </c>
      <c r="D81" s="32">
        <v>4199</v>
      </c>
      <c r="E81" s="4"/>
      <c r="F81" s="4"/>
      <c r="G81" s="38">
        <v>2500</v>
      </c>
      <c r="H81" s="2">
        <f t="shared" si="3"/>
        <v>6675.5026734383346</v>
      </c>
      <c r="I81" s="5">
        <f t="shared" si="4"/>
        <v>5083.3827848819556</v>
      </c>
      <c r="J81" s="5">
        <f t="shared" si="5"/>
        <v>4199.3162135981374</v>
      </c>
    </row>
    <row r="82" spans="1:10" x14ac:dyDescent="0.25">
      <c r="A82" s="38">
        <v>2600</v>
      </c>
      <c r="B82" s="39">
        <v>6950</v>
      </c>
      <c r="C82" s="32">
        <v>5287</v>
      </c>
      <c r="D82" s="32">
        <v>4368</v>
      </c>
      <c r="E82" s="4"/>
      <c r="F82" s="4"/>
      <c r="G82" s="38">
        <v>2600</v>
      </c>
      <c r="H82" s="2">
        <f t="shared" si="3"/>
        <v>6950.5233828309256</v>
      </c>
      <c r="I82" s="5">
        <f t="shared" si="4"/>
        <v>5287.3981474859138</v>
      </c>
      <c r="J82" s="5">
        <f t="shared" si="5"/>
        <v>4368.3289404612206</v>
      </c>
    </row>
    <row r="83" spans="1:10" x14ac:dyDescent="0.25">
      <c r="A83" s="38">
        <v>2700</v>
      </c>
      <c r="B83" s="39">
        <v>7225</v>
      </c>
      <c r="C83" s="32">
        <v>5491</v>
      </c>
      <c r="D83" s="32">
        <v>4537</v>
      </c>
      <c r="E83" s="4"/>
      <c r="F83" s="4"/>
      <c r="G83" s="38">
        <v>2700</v>
      </c>
      <c r="H83" s="2">
        <f t="shared" si="3"/>
        <v>7225.5440922235157</v>
      </c>
      <c r="I83" s="5">
        <f t="shared" si="4"/>
        <v>5491.413510089872</v>
      </c>
      <c r="J83" s="5">
        <f t="shared" si="5"/>
        <v>4537.3416673243037</v>
      </c>
    </row>
    <row r="84" spans="1:10" x14ac:dyDescent="0.25">
      <c r="A84" s="38">
        <v>2800</v>
      </c>
      <c r="B84" s="39">
        <v>7525</v>
      </c>
      <c r="C84" s="32">
        <v>5678</v>
      </c>
      <c r="D84" s="32">
        <v>4706</v>
      </c>
      <c r="E84" s="4"/>
      <c r="F84" s="4"/>
      <c r="G84" s="38">
        <v>2800</v>
      </c>
      <c r="H84" s="2">
        <f t="shared" si="3"/>
        <v>7525.5666842881601</v>
      </c>
      <c r="I84" s="5">
        <f t="shared" si="4"/>
        <v>5678.4275924768335</v>
      </c>
      <c r="J84" s="5">
        <f t="shared" si="5"/>
        <v>4706.3543941873859</v>
      </c>
    </row>
    <row r="85" spans="1:10" x14ac:dyDescent="0.25">
      <c r="A85" s="38">
        <v>2900</v>
      </c>
      <c r="B85" s="39">
        <v>7825</v>
      </c>
      <c r="C85" s="32">
        <v>5882</v>
      </c>
      <c r="D85" s="32">
        <v>4888</v>
      </c>
      <c r="E85" s="4"/>
      <c r="F85" s="4"/>
      <c r="G85" s="38">
        <v>2900</v>
      </c>
      <c r="H85" s="2">
        <f t="shared" si="3"/>
        <v>7825.5892763528045</v>
      </c>
      <c r="I85" s="5">
        <f t="shared" si="4"/>
        <v>5882.4429550807918</v>
      </c>
      <c r="J85" s="5">
        <f t="shared" si="5"/>
        <v>4888.3681000399374</v>
      </c>
    </row>
    <row r="86" spans="1:10" ht="15.75" thickBot="1" x14ac:dyDescent="0.3">
      <c r="A86" s="41">
        <v>3000</v>
      </c>
      <c r="B86" s="39">
        <v>8100</v>
      </c>
      <c r="C86" s="32">
        <v>6086</v>
      </c>
      <c r="D86" s="32">
        <v>5057</v>
      </c>
      <c r="E86" s="4"/>
      <c r="F86" s="4"/>
      <c r="G86" s="41">
        <v>3000</v>
      </c>
      <c r="H86" s="2">
        <f t="shared" si="3"/>
        <v>8100.6099857453946</v>
      </c>
      <c r="I86" s="5">
        <f t="shared" si="4"/>
        <v>6086.45831768475</v>
      </c>
      <c r="J86" s="5">
        <f t="shared" si="5"/>
        <v>5057.3808269030196</v>
      </c>
    </row>
    <row r="87" spans="1:10" x14ac:dyDescent="0.25">
      <c r="A87" s="45">
        <v>6000</v>
      </c>
      <c r="B87" s="43">
        <f>B86*$M$76</f>
        <v>16122.504892367913</v>
      </c>
      <c r="C87" s="43">
        <f>C86*$M$76</f>
        <v>12113.773429006311</v>
      </c>
      <c r="D87" s="43">
        <f>D86*$M$76</f>
        <v>10065.618177864757</v>
      </c>
      <c r="E87" s="44"/>
      <c r="F87" s="4"/>
      <c r="G87" s="45">
        <v>6000</v>
      </c>
      <c r="H87" s="3">
        <f>H86*$M$76</f>
        <v>16123.719027943765</v>
      </c>
      <c r="I87" s="3">
        <f>I86*$M$76</f>
        <v>12114.685679514292</v>
      </c>
      <c r="J87" s="3">
        <f>J86*$M$76</f>
        <v>10066.376188186619</v>
      </c>
    </row>
  </sheetData>
  <sheetProtection algorithmName="SHA-512" hashValue="Akx3yDroNm3EUlGKq0nTzcJeUzY9F7XDuygNV/Db62clP/xdaxTdCaCR6byHyjwRYGZP4j1UJ+xRh/J2nELn7A==" saltValue="PRdZDGWvOXVYPAFS3VSnqA==" spinCount="100000" sheet="1" objects="1" scenarios="1"/>
  <mergeCells count="17">
    <mergeCell ref="AL14:AO15"/>
    <mergeCell ref="S25:U25"/>
    <mergeCell ref="A1:D5"/>
    <mergeCell ref="A46:E50"/>
    <mergeCell ref="C6:D8"/>
    <mergeCell ref="B11:D11"/>
    <mergeCell ref="H11:J11"/>
    <mergeCell ref="B57:D57"/>
    <mergeCell ref="H13:J13"/>
    <mergeCell ref="H14:J14"/>
    <mergeCell ref="H56:J56"/>
    <mergeCell ref="H57:J57"/>
    <mergeCell ref="B54:D54"/>
    <mergeCell ref="H54:J54"/>
    <mergeCell ref="B13:D13"/>
    <mergeCell ref="B56:D56"/>
    <mergeCell ref="B14:D14"/>
  </mergeCells>
  <pageMargins left="0.7" right="0.7" top="0.75" bottom="0.75" header="0.3" footer="0.3"/>
  <pageSetup paperSize="9" scale="85" orientation="portrait" r:id="rId1"/>
  <rowBreaks count="1" manualBreakCount="1">
    <brk id="45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84A4C-5C24-4E8C-AC1C-9847E2D9F974}">
  <dimension ref="A1:BE88"/>
  <sheetViews>
    <sheetView workbookViewId="0">
      <selection activeCell="I3" sqref="I3"/>
    </sheetView>
  </sheetViews>
  <sheetFormatPr defaultRowHeight="15" x14ac:dyDescent="0.25"/>
  <cols>
    <col min="1" max="1" width="16.85546875" bestFit="1" customWidth="1"/>
    <col min="5" max="5" width="19.42578125" customWidth="1"/>
    <col min="6" max="6" width="13.140625" customWidth="1"/>
    <col min="7" max="7" width="16.85546875" bestFit="1" customWidth="1"/>
    <col min="12" max="14" width="0" hidden="1" customWidth="1"/>
    <col min="18" max="18" width="0" hidden="1" customWidth="1"/>
    <col min="19" max="19" width="10.28515625" style="16" hidden="1" customWidth="1"/>
    <col min="20" max="20" width="2.28515625" style="16" hidden="1" customWidth="1"/>
    <col min="21" max="21" width="59.42578125" style="16" hidden="1" customWidth="1"/>
    <col min="22" max="22" width="33.42578125" style="16" hidden="1" customWidth="1"/>
    <col min="23" max="23" width="25.5703125" style="16" hidden="1" customWidth="1"/>
    <col min="24" max="24" width="12.140625" style="16" hidden="1" customWidth="1"/>
    <col min="25" max="25" width="19.85546875" style="16" hidden="1" customWidth="1"/>
    <col min="26" max="26" width="26.7109375" style="16" hidden="1" customWidth="1"/>
    <col min="27" max="27" width="21.42578125" style="16" hidden="1" customWidth="1"/>
    <col min="28" max="28" width="20.85546875" style="16" hidden="1" customWidth="1"/>
    <col min="29" max="29" width="19.85546875" style="16" hidden="1" customWidth="1"/>
    <col min="30" max="30" width="24.5703125" style="16" hidden="1" customWidth="1"/>
    <col min="31" max="31" width="13.140625" style="16" hidden="1" customWidth="1"/>
    <col min="32" max="32" width="15.7109375" style="16" hidden="1" customWidth="1"/>
    <col min="33" max="33" width="16.5703125" style="16" hidden="1" customWidth="1"/>
    <col min="34" max="34" width="16.28515625" style="16" hidden="1" customWidth="1"/>
    <col min="35" max="35" width="17.42578125" style="16" hidden="1" customWidth="1"/>
    <col min="36" max="36" width="151" style="16" hidden="1" customWidth="1"/>
    <col min="37" max="37" width="0" style="16" hidden="1" customWidth="1"/>
    <col min="38" max="38" width="10.28515625" style="16" hidden="1" customWidth="1"/>
    <col min="39" max="39" width="2.5703125" hidden="1" customWidth="1"/>
    <col min="40" max="40" width="12" hidden="1" customWidth="1"/>
    <col min="41" max="41" width="14.85546875" hidden="1" customWidth="1"/>
    <col min="42" max="42" width="26.42578125" hidden="1" customWidth="1"/>
    <col min="43" max="43" width="2.5703125" hidden="1" customWidth="1"/>
    <col min="44" max="44" width="19.5703125" hidden="1" customWidth="1"/>
    <col min="45" max="45" width="25.85546875" hidden="1" customWidth="1"/>
    <col min="46" max="46" width="18.5703125" hidden="1" customWidth="1"/>
    <col min="47" max="47" width="20.140625" hidden="1" customWidth="1"/>
    <col min="48" max="48" width="18.85546875" hidden="1" customWidth="1"/>
    <col min="49" max="49" width="23.85546875" hidden="1" customWidth="1"/>
    <col min="50" max="50" width="13.140625" hidden="1" customWidth="1"/>
    <col min="51" max="51" width="15" hidden="1" customWidth="1"/>
    <col min="52" max="53" width="15.42578125" hidden="1" customWidth="1"/>
    <col min="54" max="54" width="16.85546875" hidden="1" customWidth="1"/>
    <col min="55" max="55" width="142.140625" hidden="1" customWidth="1"/>
    <col min="56" max="56" width="8.7109375" hidden="1" customWidth="1"/>
    <col min="57" max="57" width="12.5703125" hidden="1" customWidth="1"/>
    <col min="58" max="58" width="0" hidden="1" customWidth="1"/>
  </cols>
  <sheetData>
    <row r="1" spans="1:57" x14ac:dyDescent="0.25">
      <c r="A1" s="63"/>
      <c r="B1" s="63"/>
      <c r="C1" s="63"/>
      <c r="D1" s="6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</row>
    <row r="2" spans="1:57" x14ac:dyDescent="0.25">
      <c r="A2" s="63"/>
      <c r="B2" s="63"/>
      <c r="C2" s="63"/>
      <c r="D2" s="63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</row>
    <row r="3" spans="1:57" x14ac:dyDescent="0.25">
      <c r="A3" s="63"/>
      <c r="B3" s="63"/>
      <c r="C3" s="63"/>
      <c r="D3" s="63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</row>
    <row r="4" spans="1:57" x14ac:dyDescent="0.25">
      <c r="A4" s="63"/>
      <c r="B4" s="63"/>
      <c r="C4" s="63"/>
      <c r="D4" s="6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</row>
    <row r="5" spans="1:57" x14ac:dyDescent="0.25">
      <c r="A5" s="63"/>
      <c r="B5" s="63"/>
      <c r="C5" s="63"/>
      <c r="D5" s="6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</row>
    <row r="6" spans="1:57" x14ac:dyDescent="0.25">
      <c r="C6" s="64" t="s">
        <v>27</v>
      </c>
      <c r="D6" s="65"/>
      <c r="E6" s="1" t="s">
        <v>15</v>
      </c>
      <c r="F6" s="6">
        <v>60</v>
      </c>
      <c r="G6" s="1" t="s">
        <v>2</v>
      </c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</row>
    <row r="7" spans="1:57" x14ac:dyDescent="0.25">
      <c r="C7" s="65"/>
      <c r="D7" s="65"/>
      <c r="E7" s="1" t="s">
        <v>16</v>
      </c>
      <c r="F7" s="6">
        <v>40</v>
      </c>
      <c r="G7" s="1" t="s">
        <v>2</v>
      </c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</row>
    <row r="8" spans="1:57" ht="15.75" thickBot="1" x14ac:dyDescent="0.3">
      <c r="C8" s="65"/>
      <c r="D8" s="65"/>
      <c r="E8" s="1" t="s">
        <v>17</v>
      </c>
      <c r="F8" s="6">
        <v>20</v>
      </c>
      <c r="G8" s="1" t="s">
        <v>2</v>
      </c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</row>
    <row r="9" spans="1:57" ht="46.5" x14ac:dyDescent="0.25">
      <c r="A9" s="4"/>
      <c r="B9" s="4"/>
      <c r="C9" s="4"/>
      <c r="D9" s="4"/>
      <c r="E9" s="32" t="s">
        <v>3</v>
      </c>
      <c r="F9" s="33">
        <v>1.3</v>
      </c>
      <c r="G9" s="32" t="s">
        <v>3</v>
      </c>
      <c r="H9" s="4"/>
      <c r="I9" s="4"/>
      <c r="J9" s="4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</row>
    <row r="10" spans="1:57" ht="47.25" thickBot="1" x14ac:dyDescent="0.3">
      <c r="A10" s="4"/>
      <c r="B10" s="4"/>
      <c r="C10" s="4"/>
      <c r="D10" s="4"/>
      <c r="E10" s="4"/>
      <c r="F10" s="4"/>
      <c r="G10" s="4"/>
      <c r="H10" s="4"/>
      <c r="I10" s="4"/>
      <c r="J10" s="4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</row>
    <row r="11" spans="1:57" ht="47.25" thickBot="1" x14ac:dyDescent="0.35">
      <c r="A11" s="4"/>
      <c r="B11" s="54" t="s">
        <v>30</v>
      </c>
      <c r="C11" s="55"/>
      <c r="D11" s="56"/>
      <c r="E11" s="4"/>
      <c r="F11" s="4"/>
      <c r="G11" s="4"/>
      <c r="H11" s="54" t="s">
        <v>30</v>
      </c>
      <c r="I11" s="55"/>
      <c r="J11" s="56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</row>
    <row r="12" spans="1:57" ht="15.75" thickBot="1" x14ac:dyDescent="0.3">
      <c r="A12" s="4" t="s">
        <v>18</v>
      </c>
      <c r="B12" s="4"/>
      <c r="C12" s="4"/>
      <c r="D12" s="4"/>
      <c r="E12" s="4"/>
      <c r="F12" s="4"/>
      <c r="G12" s="4" t="s">
        <v>18</v>
      </c>
      <c r="H12" s="4"/>
      <c r="I12" s="4"/>
      <c r="J12" s="4"/>
    </row>
    <row r="13" spans="1:57" ht="15.75" thickBot="1" x14ac:dyDescent="0.3">
      <c r="A13" s="31" t="s">
        <v>0</v>
      </c>
      <c r="B13" s="60" t="s">
        <v>29</v>
      </c>
      <c r="C13" s="61"/>
      <c r="D13" s="62"/>
      <c r="E13" s="4"/>
      <c r="F13" s="4"/>
      <c r="G13" s="31" t="str">
        <f>CONCATENATE(F6,"/",F7,"-",F8)</f>
        <v>60/40-20</v>
      </c>
      <c r="H13" s="60" t="s">
        <v>29</v>
      </c>
      <c r="I13" s="61"/>
      <c r="J13" s="62"/>
    </row>
    <row r="14" spans="1:57" ht="15.75" thickBot="1" x14ac:dyDescent="0.3">
      <c r="A14" s="4"/>
      <c r="B14" s="60" t="s">
        <v>31</v>
      </c>
      <c r="C14" s="61"/>
      <c r="D14" s="62"/>
      <c r="E14" s="4"/>
      <c r="F14" s="4"/>
      <c r="G14" s="4"/>
      <c r="H14" s="60" t="s">
        <v>31</v>
      </c>
      <c r="I14" s="61"/>
      <c r="J14" s="62"/>
      <c r="AL14" s="46"/>
      <c r="AM14" s="47"/>
      <c r="AN14" s="47"/>
      <c r="AO14" s="48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5.75" thickBot="1" x14ac:dyDescent="0.3">
      <c r="A15" s="34" t="s">
        <v>28</v>
      </c>
      <c r="B15" s="7">
        <v>40</v>
      </c>
      <c r="C15" s="8">
        <v>60</v>
      </c>
      <c r="D15" s="9">
        <v>80</v>
      </c>
      <c r="E15" s="4"/>
      <c r="F15" s="4"/>
      <c r="G15" s="34" t="s">
        <v>28</v>
      </c>
      <c r="H15" s="10">
        <v>40</v>
      </c>
      <c r="I15" s="11">
        <v>60</v>
      </c>
      <c r="J15" s="12">
        <v>80</v>
      </c>
      <c r="AL15" s="49"/>
      <c r="AM15" s="50"/>
      <c r="AN15" s="50"/>
      <c r="AO15" s="51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5.75" thickBot="1" x14ac:dyDescent="0.3">
      <c r="A16" s="35">
        <v>300</v>
      </c>
      <c r="B16" s="36">
        <v>595</v>
      </c>
      <c r="C16" s="37">
        <v>469</v>
      </c>
      <c r="D16" s="37">
        <v>413</v>
      </c>
      <c r="E16" s="4"/>
      <c r="F16" s="4"/>
      <c r="G16" s="38">
        <v>300</v>
      </c>
      <c r="H16" s="2">
        <f>B16*(($F$6-$F$7)/LN(($F$6-$F$8)/($F$7-$F$8))/49.83)^$F$9</f>
        <v>292.44534132370842</v>
      </c>
      <c r="I16" s="2">
        <f t="shared" ref="I16:J31" si="0">C16*(($F$6-$F$7)/LN(($F$6-$F$8)/($F$7-$F$8))/49.83)^$F$9</f>
        <v>230.51573963162897</v>
      </c>
      <c r="J16" s="2">
        <f t="shared" si="0"/>
        <v>202.99147221292699</v>
      </c>
      <c r="AL16" s="18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35">
        <v>400</v>
      </c>
      <c r="B17" s="39">
        <v>753</v>
      </c>
      <c r="C17" s="32">
        <v>590</v>
      </c>
      <c r="D17" s="32">
        <v>514</v>
      </c>
      <c r="E17" s="4"/>
      <c r="F17" s="4"/>
      <c r="G17" s="38">
        <v>400</v>
      </c>
      <c r="H17" s="2">
        <f t="shared" ref="H17:J43" si="1">B17*(($F$6-$F$7)/LN(($F$6-$F$8)/($F$7-$F$8))/49.83)^$F$9</f>
        <v>370.10309582647466</v>
      </c>
      <c r="I17" s="2">
        <f t="shared" si="0"/>
        <v>289.98781744703859</v>
      </c>
      <c r="J17" s="2">
        <f t="shared" si="0"/>
        <v>252.63345452165734</v>
      </c>
      <c r="AL17" s="19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1"/>
    </row>
    <row r="18" spans="1:57" x14ac:dyDescent="0.25">
      <c r="A18" s="35">
        <v>500</v>
      </c>
      <c r="B18" s="39">
        <v>908</v>
      </c>
      <c r="C18" s="32">
        <v>707</v>
      </c>
      <c r="D18" s="32">
        <v>611</v>
      </c>
      <c r="E18" s="4"/>
      <c r="F18" s="4"/>
      <c r="G18" s="38">
        <v>500</v>
      </c>
      <c r="H18" s="2">
        <f t="shared" si="1"/>
        <v>446.28633600323906</v>
      </c>
      <c r="I18" s="2">
        <f t="shared" si="0"/>
        <v>347.49387616111233</v>
      </c>
      <c r="J18" s="2">
        <f t="shared" si="0"/>
        <v>300.3094177290518</v>
      </c>
      <c r="AL18" s="22"/>
      <c r="AM18" s="23"/>
      <c r="AN18" s="23"/>
      <c r="AO18" s="23"/>
      <c r="AP18" s="23"/>
      <c r="AQ18" s="24"/>
      <c r="AR18" s="24"/>
      <c r="AS18" s="25"/>
      <c r="AT18" s="26"/>
      <c r="AU18" s="25"/>
      <c r="AV18" s="25"/>
      <c r="AW18" s="25"/>
      <c r="AX18" s="27"/>
      <c r="AY18" s="25"/>
      <c r="AZ18" s="25"/>
      <c r="BA18" s="25"/>
      <c r="BB18" s="25"/>
      <c r="BC18" s="28"/>
      <c r="BD18" s="23"/>
      <c r="BE18" s="29"/>
    </row>
    <row r="19" spans="1:57" x14ac:dyDescent="0.25">
      <c r="A19" s="35">
        <v>600</v>
      </c>
      <c r="B19" s="39">
        <v>1058</v>
      </c>
      <c r="C19" s="32">
        <v>821</v>
      </c>
      <c r="D19" s="32">
        <v>705</v>
      </c>
      <c r="E19" s="4"/>
      <c r="F19" s="4"/>
      <c r="G19" s="38">
        <v>600</v>
      </c>
      <c r="H19" s="2">
        <f t="shared" si="1"/>
        <v>520.01205230333358</v>
      </c>
      <c r="I19" s="2">
        <f t="shared" si="0"/>
        <v>403.52542054918422</v>
      </c>
      <c r="J19" s="2">
        <f t="shared" si="0"/>
        <v>346.5108666104444</v>
      </c>
      <c r="AL19" s="22"/>
      <c r="AM19" s="23"/>
      <c r="AN19" s="23"/>
      <c r="AO19" s="23"/>
      <c r="AP19" s="23"/>
      <c r="AQ19" s="24"/>
      <c r="AR19" s="24"/>
      <c r="AS19" s="25"/>
      <c r="AT19" s="25"/>
      <c r="AU19" s="25"/>
      <c r="AV19" s="25"/>
      <c r="AW19" s="25"/>
      <c r="AX19" s="27"/>
      <c r="AY19" s="23"/>
      <c r="AZ19" s="25"/>
      <c r="BA19" s="23"/>
      <c r="BB19" s="23"/>
      <c r="BC19" s="28"/>
      <c r="BD19" s="23"/>
      <c r="BE19" s="29"/>
    </row>
    <row r="20" spans="1:57" x14ac:dyDescent="0.25">
      <c r="A20" s="35">
        <v>700</v>
      </c>
      <c r="B20" s="39">
        <v>1208</v>
      </c>
      <c r="C20" s="32">
        <v>933</v>
      </c>
      <c r="D20" s="32">
        <v>797</v>
      </c>
      <c r="E20" s="4"/>
      <c r="F20" s="4"/>
      <c r="G20" s="38">
        <v>700</v>
      </c>
      <c r="H20" s="2">
        <f t="shared" si="1"/>
        <v>593.73776860342809</v>
      </c>
      <c r="I20" s="2">
        <f t="shared" si="0"/>
        <v>458.57395538658812</v>
      </c>
      <c r="J20" s="2">
        <f t="shared" si="0"/>
        <v>391.72930594116906</v>
      </c>
      <c r="AL20" s="22"/>
      <c r="AM20" s="23"/>
      <c r="AN20" s="23"/>
      <c r="AO20" s="23"/>
      <c r="AP20" s="23"/>
      <c r="AQ20" s="24"/>
      <c r="AR20" s="24"/>
      <c r="AS20" s="25"/>
      <c r="AT20" s="25"/>
      <c r="AU20" s="25"/>
      <c r="AV20" s="25"/>
      <c r="AW20" s="25"/>
      <c r="AX20" s="27"/>
      <c r="AY20" s="25"/>
      <c r="AZ20" s="25"/>
      <c r="BA20" s="23"/>
      <c r="BB20" s="25"/>
      <c r="BC20" s="30"/>
      <c r="BD20" s="23"/>
      <c r="BE20" s="29"/>
    </row>
    <row r="21" spans="1:57" x14ac:dyDescent="0.25">
      <c r="A21" s="35">
        <v>800</v>
      </c>
      <c r="B21" s="39">
        <v>1355</v>
      </c>
      <c r="C21" s="32">
        <v>1046</v>
      </c>
      <c r="D21" s="32">
        <v>888</v>
      </c>
      <c r="E21" s="4"/>
      <c r="F21" s="4"/>
      <c r="G21" s="38">
        <v>800</v>
      </c>
      <c r="H21" s="2">
        <f t="shared" si="1"/>
        <v>665.98897057752083</v>
      </c>
      <c r="I21" s="2">
        <f t="shared" si="0"/>
        <v>514.113994999326</v>
      </c>
      <c r="J21" s="2">
        <f t="shared" si="0"/>
        <v>436.45624049655976</v>
      </c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</row>
    <row r="22" spans="1:57" x14ac:dyDescent="0.25">
      <c r="A22" s="35">
        <v>900</v>
      </c>
      <c r="B22" s="39">
        <v>1505</v>
      </c>
      <c r="C22" s="32">
        <v>1158</v>
      </c>
      <c r="D22" s="32">
        <v>979</v>
      </c>
      <c r="E22" s="4"/>
      <c r="F22" s="4"/>
      <c r="G22" s="38">
        <v>900</v>
      </c>
      <c r="H22" s="2">
        <f t="shared" si="1"/>
        <v>739.71468687761535</v>
      </c>
      <c r="I22" s="2">
        <f t="shared" si="0"/>
        <v>569.16252983672996</v>
      </c>
      <c r="J22" s="2">
        <f t="shared" si="0"/>
        <v>481.18317505195046</v>
      </c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</row>
    <row r="23" spans="1:57" x14ac:dyDescent="0.25">
      <c r="A23" s="35">
        <v>1000</v>
      </c>
      <c r="B23" s="39">
        <v>1653</v>
      </c>
      <c r="C23" s="32">
        <v>1270</v>
      </c>
      <c r="D23" s="32">
        <v>1070</v>
      </c>
      <c r="E23" s="4"/>
      <c r="F23" s="4"/>
      <c r="G23" s="38">
        <v>1000</v>
      </c>
      <c r="H23" s="2">
        <f t="shared" si="1"/>
        <v>812.45739362704194</v>
      </c>
      <c r="I23" s="2">
        <f t="shared" si="0"/>
        <v>624.21106467413392</v>
      </c>
      <c r="J23" s="2">
        <f t="shared" si="0"/>
        <v>525.91010960734116</v>
      </c>
      <c r="L23">
        <v>1000</v>
      </c>
      <c r="M23">
        <v>626</v>
      </c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</row>
    <row r="24" spans="1:57" x14ac:dyDescent="0.25">
      <c r="A24" s="35">
        <v>1100</v>
      </c>
      <c r="B24" s="39">
        <v>1800</v>
      </c>
      <c r="C24" s="32">
        <v>1382</v>
      </c>
      <c r="D24" s="32">
        <v>1161</v>
      </c>
      <c r="E24" s="4"/>
      <c r="F24" s="4"/>
      <c r="G24" s="38">
        <v>1100</v>
      </c>
      <c r="H24" s="2">
        <f t="shared" si="1"/>
        <v>884.70859560113468</v>
      </c>
      <c r="I24" s="2">
        <f t="shared" si="0"/>
        <v>679.25959951153777</v>
      </c>
      <c r="J24" s="2">
        <f t="shared" si="0"/>
        <v>570.63704416273185</v>
      </c>
      <c r="L24">
        <v>2000</v>
      </c>
      <c r="M24">
        <v>1211</v>
      </c>
    </row>
    <row r="25" spans="1:57" x14ac:dyDescent="0.25">
      <c r="A25" s="35">
        <v>1200</v>
      </c>
      <c r="B25" s="39">
        <v>1950</v>
      </c>
      <c r="C25" s="32">
        <v>1494</v>
      </c>
      <c r="D25" s="32">
        <v>1252</v>
      </c>
      <c r="E25" s="4"/>
      <c r="F25" s="4"/>
      <c r="G25" s="38">
        <v>1200</v>
      </c>
      <c r="H25" s="2">
        <f t="shared" si="1"/>
        <v>958.43431190122919</v>
      </c>
      <c r="I25" s="2">
        <f t="shared" si="0"/>
        <v>734.30813434894173</v>
      </c>
      <c r="J25" s="2">
        <f t="shared" si="0"/>
        <v>615.36397871812255</v>
      </c>
      <c r="L25">
        <v>3000</v>
      </c>
      <c r="M25">
        <v>1874</v>
      </c>
      <c r="S25" s="52"/>
      <c r="T25" s="52"/>
      <c r="U25" s="52"/>
    </row>
    <row r="26" spans="1:57" x14ac:dyDescent="0.25">
      <c r="A26" s="35">
        <v>1300</v>
      </c>
      <c r="B26" s="39">
        <v>2100</v>
      </c>
      <c r="C26" s="32">
        <v>1608</v>
      </c>
      <c r="D26" s="32">
        <v>1339</v>
      </c>
      <c r="E26" s="4"/>
      <c r="F26" s="4"/>
      <c r="G26" s="38">
        <v>1300</v>
      </c>
      <c r="H26" s="2">
        <f t="shared" si="1"/>
        <v>1032.1600282013237</v>
      </c>
      <c r="I26" s="2">
        <f t="shared" si="0"/>
        <v>790.33967873701363</v>
      </c>
      <c r="J26" s="2">
        <f t="shared" si="0"/>
        <v>658.12489417217739</v>
      </c>
      <c r="L26">
        <v>4000</v>
      </c>
      <c r="M26">
        <v>2485</v>
      </c>
    </row>
    <row r="27" spans="1:57" x14ac:dyDescent="0.25">
      <c r="A27" s="35">
        <v>1400</v>
      </c>
      <c r="B27" s="39">
        <v>2253</v>
      </c>
      <c r="C27" s="32">
        <v>1717</v>
      </c>
      <c r="D27" s="32">
        <v>1430</v>
      </c>
      <c r="E27" s="4"/>
      <c r="F27" s="4"/>
      <c r="G27" s="38">
        <v>1400</v>
      </c>
      <c r="H27" s="2">
        <f t="shared" si="1"/>
        <v>1107.3602588274202</v>
      </c>
      <c r="I27" s="2">
        <f t="shared" si="0"/>
        <v>843.9136992484157</v>
      </c>
      <c r="J27" s="2">
        <f t="shared" si="0"/>
        <v>702.85182872756809</v>
      </c>
      <c r="L27">
        <v>5000</v>
      </c>
      <c r="M27">
        <v>3109</v>
      </c>
    </row>
    <row r="28" spans="1:57" x14ac:dyDescent="0.25">
      <c r="A28" s="35">
        <v>1500</v>
      </c>
      <c r="B28" s="39">
        <v>2405</v>
      </c>
      <c r="C28" s="32">
        <v>1836</v>
      </c>
      <c r="D28" s="32">
        <v>1534</v>
      </c>
      <c r="E28" s="4"/>
      <c r="F28" s="4"/>
      <c r="G28" s="38">
        <v>1500</v>
      </c>
      <c r="H28" s="2">
        <f t="shared" si="1"/>
        <v>1182.0689846781827</v>
      </c>
      <c r="I28" s="2">
        <f t="shared" si="0"/>
        <v>902.4027675131573</v>
      </c>
      <c r="J28" s="2">
        <f t="shared" si="0"/>
        <v>753.96832536230033</v>
      </c>
      <c r="L28">
        <v>6000</v>
      </c>
      <c r="M28">
        <v>3733</v>
      </c>
    </row>
    <row r="29" spans="1:57" x14ac:dyDescent="0.25">
      <c r="A29" s="35">
        <v>1600</v>
      </c>
      <c r="B29" s="39">
        <v>2550</v>
      </c>
      <c r="C29" s="32">
        <v>1955</v>
      </c>
      <c r="D29" s="32">
        <v>1625</v>
      </c>
      <c r="E29" s="4"/>
      <c r="F29" s="4"/>
      <c r="G29" s="38">
        <v>1600</v>
      </c>
      <c r="H29" s="2">
        <f t="shared" si="1"/>
        <v>1253.3371771016075</v>
      </c>
      <c r="I29" s="2">
        <f t="shared" si="0"/>
        <v>960.89183577789902</v>
      </c>
      <c r="J29" s="2">
        <f t="shared" si="0"/>
        <v>798.69525991769103</v>
      </c>
      <c r="M29">
        <f>M28/M25</f>
        <v>1.9919957310565635</v>
      </c>
      <c r="N29" t="s">
        <v>4</v>
      </c>
    </row>
    <row r="30" spans="1:57" x14ac:dyDescent="0.25">
      <c r="A30" s="35">
        <v>1700</v>
      </c>
      <c r="B30" s="39">
        <v>2725</v>
      </c>
      <c r="C30" s="32">
        <v>2074</v>
      </c>
      <c r="D30" s="32">
        <v>1716</v>
      </c>
      <c r="E30" s="4"/>
      <c r="F30" s="4"/>
      <c r="G30" s="38">
        <v>1700</v>
      </c>
      <c r="H30" s="2">
        <f t="shared" si="1"/>
        <v>1339.350512785051</v>
      </c>
      <c r="I30" s="2">
        <f t="shared" si="0"/>
        <v>1019.3809040426407</v>
      </c>
      <c r="J30" s="2">
        <f t="shared" si="0"/>
        <v>843.42219447308173</v>
      </c>
    </row>
    <row r="31" spans="1:57" x14ac:dyDescent="0.25">
      <c r="A31" s="35">
        <v>1800</v>
      </c>
      <c r="B31" s="39">
        <v>2875</v>
      </c>
      <c r="C31" s="32">
        <v>2193</v>
      </c>
      <c r="D31" s="32">
        <v>1820</v>
      </c>
      <c r="E31" s="4"/>
      <c r="F31" s="4"/>
      <c r="G31" s="38">
        <v>1800</v>
      </c>
      <c r="H31" s="2">
        <f t="shared" si="1"/>
        <v>1413.0762290851455</v>
      </c>
      <c r="I31" s="2">
        <f t="shared" si="0"/>
        <v>1077.8699723073823</v>
      </c>
      <c r="J31" s="2">
        <f t="shared" si="0"/>
        <v>894.53869110781397</v>
      </c>
    </row>
    <row r="32" spans="1:57" x14ac:dyDescent="0.25">
      <c r="A32" s="35">
        <v>1900</v>
      </c>
      <c r="B32" s="39">
        <v>3025</v>
      </c>
      <c r="C32" s="32">
        <v>2312</v>
      </c>
      <c r="D32" s="32">
        <v>1911</v>
      </c>
      <c r="E32" s="4"/>
      <c r="F32" s="4"/>
      <c r="G32" s="38">
        <v>1900</v>
      </c>
      <c r="H32" s="2">
        <f t="shared" si="1"/>
        <v>1486.8019453852403</v>
      </c>
      <c r="I32" s="2">
        <f t="shared" si="1"/>
        <v>1136.3590405721241</v>
      </c>
      <c r="J32" s="2">
        <f t="shared" si="1"/>
        <v>939.26562566320467</v>
      </c>
    </row>
    <row r="33" spans="1:10" x14ac:dyDescent="0.25">
      <c r="A33" s="35">
        <v>2000</v>
      </c>
      <c r="B33" s="39">
        <v>3200</v>
      </c>
      <c r="C33" s="32">
        <v>2448</v>
      </c>
      <c r="D33" s="32">
        <v>2015</v>
      </c>
      <c r="E33" s="4"/>
      <c r="F33" s="4"/>
      <c r="G33" s="38">
        <v>2000</v>
      </c>
      <c r="H33" s="2">
        <f t="shared" si="1"/>
        <v>1572.8152810686838</v>
      </c>
      <c r="I33" s="2">
        <f t="shared" si="1"/>
        <v>1203.2036900175431</v>
      </c>
      <c r="J33" s="2">
        <f t="shared" si="1"/>
        <v>990.3821222979368</v>
      </c>
    </row>
    <row r="34" spans="1:10" x14ac:dyDescent="0.25">
      <c r="A34" s="35">
        <v>2100</v>
      </c>
      <c r="B34" s="39">
        <v>3350</v>
      </c>
      <c r="C34" s="32">
        <v>2567</v>
      </c>
      <c r="D34" s="32">
        <v>2119</v>
      </c>
      <c r="E34" s="4"/>
      <c r="F34" s="4"/>
      <c r="G34" s="38">
        <v>2100</v>
      </c>
      <c r="H34" s="2">
        <f t="shared" si="1"/>
        <v>1646.5409973687783</v>
      </c>
      <c r="I34" s="2">
        <f t="shared" si="1"/>
        <v>1261.6927582822848</v>
      </c>
      <c r="J34" s="2">
        <f t="shared" si="1"/>
        <v>1041.4986189326692</v>
      </c>
    </row>
    <row r="35" spans="1:10" x14ac:dyDescent="0.25">
      <c r="A35" s="35">
        <v>2200</v>
      </c>
      <c r="B35" s="39">
        <v>3525</v>
      </c>
      <c r="C35" s="32">
        <v>2686</v>
      </c>
      <c r="D35" s="32">
        <v>2210</v>
      </c>
      <c r="E35" s="4"/>
      <c r="F35" s="4"/>
      <c r="G35" s="38">
        <v>2200</v>
      </c>
      <c r="H35" s="2">
        <f t="shared" si="1"/>
        <v>1732.5543330522221</v>
      </c>
      <c r="I35" s="2">
        <f t="shared" si="1"/>
        <v>1320.1818265470265</v>
      </c>
      <c r="J35" s="2">
        <f t="shared" si="1"/>
        <v>1086.2255534880599</v>
      </c>
    </row>
    <row r="36" spans="1:10" x14ac:dyDescent="0.25">
      <c r="A36" s="35">
        <v>2300</v>
      </c>
      <c r="B36" s="39">
        <v>3700</v>
      </c>
      <c r="C36" s="32">
        <v>2822</v>
      </c>
      <c r="D36" s="32">
        <v>2314</v>
      </c>
      <c r="E36" s="4"/>
      <c r="F36" s="4"/>
      <c r="G36" s="38">
        <v>2300</v>
      </c>
      <c r="H36" s="2">
        <f t="shared" si="1"/>
        <v>1818.5676687356656</v>
      </c>
      <c r="I36" s="2">
        <f t="shared" si="1"/>
        <v>1387.0264759924455</v>
      </c>
      <c r="J36" s="2">
        <f t="shared" si="1"/>
        <v>1137.342050122792</v>
      </c>
    </row>
    <row r="37" spans="1:10" x14ac:dyDescent="0.25">
      <c r="A37" s="35">
        <v>2400</v>
      </c>
      <c r="B37" s="39">
        <v>3875</v>
      </c>
      <c r="C37" s="32">
        <v>2958</v>
      </c>
      <c r="D37" s="32">
        <v>2418</v>
      </c>
      <c r="E37" s="4"/>
      <c r="F37" s="4"/>
      <c r="G37" s="38">
        <v>2400</v>
      </c>
      <c r="H37" s="2">
        <f t="shared" si="1"/>
        <v>1904.5810044191094</v>
      </c>
      <c r="I37" s="2">
        <f t="shared" si="1"/>
        <v>1453.8711254378645</v>
      </c>
      <c r="J37" s="2">
        <f t="shared" si="1"/>
        <v>1188.4585467575241</v>
      </c>
    </row>
    <row r="38" spans="1:10" x14ac:dyDescent="0.25">
      <c r="A38" s="35">
        <v>2500</v>
      </c>
      <c r="B38" s="39">
        <v>4025</v>
      </c>
      <c r="C38" s="32">
        <v>3094</v>
      </c>
      <c r="D38" s="32">
        <v>2535</v>
      </c>
      <c r="E38" s="4"/>
      <c r="F38" s="4"/>
      <c r="G38" s="38">
        <v>2500</v>
      </c>
      <c r="H38" s="2">
        <f t="shared" si="1"/>
        <v>1978.3067207192039</v>
      </c>
      <c r="I38" s="2">
        <f t="shared" si="1"/>
        <v>1520.7157748832838</v>
      </c>
      <c r="J38" s="2">
        <f t="shared" si="1"/>
        <v>1245.9646054715979</v>
      </c>
    </row>
    <row r="39" spans="1:10" x14ac:dyDescent="0.25">
      <c r="A39" s="35">
        <v>2600</v>
      </c>
      <c r="B39" s="39">
        <v>4200</v>
      </c>
      <c r="C39" s="32">
        <v>3230</v>
      </c>
      <c r="D39" s="32">
        <v>2639</v>
      </c>
      <c r="E39" s="4"/>
      <c r="F39" s="4"/>
      <c r="G39" s="38">
        <v>2600</v>
      </c>
      <c r="H39" s="2">
        <f t="shared" si="1"/>
        <v>2064.3200564026474</v>
      </c>
      <c r="I39" s="2">
        <f t="shared" si="1"/>
        <v>1587.5604243287028</v>
      </c>
      <c r="J39" s="2">
        <f t="shared" si="1"/>
        <v>1297.0811021063303</v>
      </c>
    </row>
    <row r="40" spans="1:10" x14ac:dyDescent="0.25">
      <c r="A40" s="35">
        <v>2700</v>
      </c>
      <c r="B40" s="39">
        <v>4400</v>
      </c>
      <c r="C40" s="32">
        <v>3366</v>
      </c>
      <c r="D40" s="32">
        <v>2743</v>
      </c>
      <c r="E40" s="4"/>
      <c r="F40" s="4"/>
      <c r="G40" s="38">
        <v>2700</v>
      </c>
      <c r="H40" s="2">
        <f t="shared" si="1"/>
        <v>2162.6210114694404</v>
      </c>
      <c r="I40" s="2">
        <f t="shared" si="1"/>
        <v>1654.4050737741218</v>
      </c>
      <c r="J40" s="2">
        <f t="shared" si="1"/>
        <v>1348.1975987410624</v>
      </c>
    </row>
    <row r="41" spans="1:10" x14ac:dyDescent="0.25">
      <c r="A41" s="35">
        <v>2800</v>
      </c>
      <c r="B41" s="39">
        <v>4575</v>
      </c>
      <c r="C41" s="32">
        <v>3502</v>
      </c>
      <c r="D41" s="32">
        <v>2860</v>
      </c>
      <c r="E41" s="4"/>
      <c r="F41" s="4"/>
      <c r="G41" s="38">
        <v>2800</v>
      </c>
      <c r="H41" s="2">
        <f t="shared" si="1"/>
        <v>2248.6343471528839</v>
      </c>
      <c r="I41" s="2">
        <f t="shared" si="1"/>
        <v>1721.2497232195408</v>
      </c>
      <c r="J41" s="2">
        <f t="shared" si="1"/>
        <v>1405.7036574551362</v>
      </c>
    </row>
    <row r="42" spans="1:10" x14ac:dyDescent="0.25">
      <c r="A42" s="35">
        <v>2900</v>
      </c>
      <c r="B42" s="39">
        <v>4750</v>
      </c>
      <c r="C42" s="32">
        <v>3638</v>
      </c>
      <c r="D42" s="32">
        <v>2977</v>
      </c>
      <c r="E42" s="4"/>
      <c r="F42" s="4"/>
      <c r="G42" s="38">
        <v>2900</v>
      </c>
      <c r="H42" s="2">
        <f t="shared" si="1"/>
        <v>2334.6476828363275</v>
      </c>
      <c r="I42" s="2">
        <f t="shared" si="1"/>
        <v>1788.09437266496</v>
      </c>
      <c r="J42" s="2">
        <f t="shared" si="1"/>
        <v>1463.20971616921</v>
      </c>
    </row>
    <row r="43" spans="1:10" ht="15.75" thickBot="1" x14ac:dyDescent="0.3">
      <c r="A43" s="40">
        <v>3000</v>
      </c>
      <c r="B43" s="39">
        <v>4950</v>
      </c>
      <c r="C43" s="32">
        <v>3791</v>
      </c>
      <c r="D43" s="32">
        <v>3094</v>
      </c>
      <c r="E43" s="4"/>
      <c r="F43" s="4"/>
      <c r="G43" s="41">
        <v>3000</v>
      </c>
      <c r="H43" s="2">
        <f t="shared" si="1"/>
        <v>2432.9486379031205</v>
      </c>
      <c r="I43" s="2">
        <f t="shared" si="1"/>
        <v>1863.2946032910563</v>
      </c>
      <c r="J43" s="2">
        <f t="shared" si="1"/>
        <v>1520.7157748832838</v>
      </c>
    </row>
    <row r="44" spans="1:10" x14ac:dyDescent="0.25">
      <c r="A44" s="42">
        <v>6000</v>
      </c>
      <c r="B44" s="43">
        <f>B43*$M$29</f>
        <v>9860.3788687299893</v>
      </c>
      <c r="C44" s="43">
        <f>C43*$M$29</f>
        <v>7551.6558164354319</v>
      </c>
      <c r="D44" s="43">
        <f>D43*$M$29</f>
        <v>6163.2347918890073</v>
      </c>
      <c r="E44" s="44"/>
      <c r="F44" s="4"/>
      <c r="G44" s="45">
        <v>6000</v>
      </c>
      <c r="H44" s="3">
        <f>H43*$M$29</f>
        <v>4846.4233005828964</v>
      </c>
      <c r="I44" s="3">
        <f>I43*$M$29</f>
        <v>3711.6748954565173</v>
      </c>
      <c r="J44" s="3">
        <f>J43*$M$29</f>
        <v>3029.2593317178753</v>
      </c>
    </row>
    <row r="45" spans="1:10" x14ac:dyDescent="0.25">
      <c r="A45" s="4"/>
      <c r="B45" s="4"/>
      <c r="C45" s="4"/>
      <c r="D45" s="4"/>
      <c r="E45" s="44"/>
      <c r="F45" s="4"/>
      <c r="G45" s="4"/>
      <c r="H45" s="4"/>
      <c r="I45" s="4"/>
      <c r="J45" s="4"/>
    </row>
    <row r="46" spans="1:10" x14ac:dyDescent="0.25">
      <c r="A46" s="53"/>
      <c r="B46" s="53"/>
      <c r="C46" s="53"/>
      <c r="D46" s="53"/>
      <c r="E46" s="53"/>
      <c r="F46" s="4"/>
      <c r="G46" s="4"/>
      <c r="H46" s="4"/>
      <c r="I46" s="4"/>
      <c r="J46" s="4"/>
    </row>
    <row r="47" spans="1:10" x14ac:dyDescent="0.25">
      <c r="A47" s="53"/>
      <c r="B47" s="53"/>
      <c r="C47" s="53"/>
      <c r="D47" s="53"/>
      <c r="E47" s="53"/>
      <c r="F47" s="4"/>
      <c r="G47" s="4"/>
      <c r="H47" s="4"/>
      <c r="I47" s="4"/>
      <c r="J47" s="4"/>
    </row>
    <row r="48" spans="1:10" x14ac:dyDescent="0.25">
      <c r="A48" s="53"/>
      <c r="B48" s="53"/>
      <c r="C48" s="53"/>
      <c r="D48" s="53"/>
      <c r="E48" s="53"/>
      <c r="F48" s="4"/>
      <c r="G48" s="4"/>
      <c r="H48" s="4"/>
      <c r="I48" s="4"/>
      <c r="J48" s="4"/>
    </row>
    <row r="49" spans="1:10" x14ac:dyDescent="0.25">
      <c r="A49" s="53"/>
      <c r="B49" s="53"/>
      <c r="C49" s="53"/>
      <c r="D49" s="53"/>
      <c r="E49" s="53"/>
      <c r="F49" s="4"/>
      <c r="G49" s="4"/>
      <c r="H49" s="4"/>
      <c r="I49" s="4"/>
      <c r="J49" s="4"/>
    </row>
    <row r="50" spans="1:10" x14ac:dyDescent="0.25">
      <c r="A50" s="53"/>
      <c r="B50" s="53"/>
      <c r="C50" s="53"/>
      <c r="D50" s="53"/>
      <c r="E50" s="53"/>
      <c r="F50" s="4"/>
      <c r="G50" s="4"/>
      <c r="H50" s="4"/>
      <c r="I50" s="4"/>
      <c r="J50" s="4"/>
    </row>
    <row r="51" spans="1:10" x14ac:dyDescent="0.25">
      <c r="A51" s="4"/>
      <c r="B51" s="4"/>
      <c r="C51" s="4"/>
      <c r="D51" s="4"/>
      <c r="E51" s="44"/>
      <c r="F51" s="4"/>
      <c r="G51" s="4"/>
      <c r="H51" s="4"/>
      <c r="I51" s="4"/>
      <c r="J51" s="4"/>
    </row>
    <row r="52" spans="1:10" x14ac:dyDescent="0.25">
      <c r="A52" s="4"/>
      <c r="B52" s="4"/>
      <c r="C52" s="4"/>
      <c r="D52" s="4"/>
      <c r="E52" s="44"/>
      <c r="F52" s="4"/>
      <c r="G52" s="4"/>
      <c r="H52" s="4"/>
      <c r="I52" s="4"/>
      <c r="J52" s="4"/>
    </row>
    <row r="53" spans="1:10" ht="15.75" thickBot="1" x14ac:dyDescent="0.3">
      <c r="A53" s="4"/>
      <c r="B53" s="4"/>
      <c r="C53" s="4"/>
      <c r="D53" s="4"/>
      <c r="E53" s="44"/>
      <c r="F53" s="4"/>
      <c r="G53" s="4"/>
      <c r="H53" s="4"/>
      <c r="I53" s="4"/>
      <c r="J53" s="4"/>
    </row>
    <row r="54" spans="1:10" ht="19.5" thickBot="1" x14ac:dyDescent="0.35">
      <c r="A54" s="4"/>
      <c r="B54" s="54" t="s">
        <v>32</v>
      </c>
      <c r="C54" s="55"/>
      <c r="D54" s="56"/>
      <c r="E54" s="4"/>
      <c r="F54" s="4"/>
      <c r="G54" s="4"/>
      <c r="H54" s="54" t="s">
        <v>32</v>
      </c>
      <c r="I54" s="55"/>
      <c r="J54" s="56"/>
    </row>
    <row r="55" spans="1:10" ht="15.75" thickBot="1" x14ac:dyDescent="0.3">
      <c r="A55" s="4" t="s">
        <v>18</v>
      </c>
      <c r="B55" s="4"/>
      <c r="C55" s="4"/>
      <c r="D55" s="4"/>
      <c r="E55" s="4"/>
      <c r="F55" s="4"/>
      <c r="G55" s="4" t="s">
        <v>18</v>
      </c>
      <c r="H55" s="4"/>
      <c r="I55" s="4"/>
      <c r="J55" s="4"/>
    </row>
    <row r="56" spans="1:10" ht="15.75" thickBot="1" x14ac:dyDescent="0.3">
      <c r="A56" s="31" t="s">
        <v>0</v>
      </c>
      <c r="B56" s="60" t="s">
        <v>29</v>
      </c>
      <c r="C56" s="61"/>
      <c r="D56" s="62"/>
      <c r="E56" s="4"/>
      <c r="F56" s="4"/>
      <c r="G56" s="31" t="str">
        <f>G13</f>
        <v>60/40-20</v>
      </c>
      <c r="H56" s="60" t="s">
        <v>29</v>
      </c>
      <c r="I56" s="61"/>
      <c r="J56" s="62"/>
    </row>
    <row r="57" spans="1:10" ht="15.75" thickBot="1" x14ac:dyDescent="0.3">
      <c r="A57" s="4"/>
      <c r="B57" s="60" t="s">
        <v>31</v>
      </c>
      <c r="C57" s="61"/>
      <c r="D57" s="62"/>
      <c r="E57" s="4"/>
      <c r="F57" s="4"/>
      <c r="G57" s="4"/>
      <c r="H57" s="60" t="s">
        <v>31</v>
      </c>
      <c r="I57" s="61"/>
      <c r="J57" s="62"/>
    </row>
    <row r="58" spans="1:10" ht="15.75" thickBot="1" x14ac:dyDescent="0.3">
      <c r="A58" s="34" t="s">
        <v>28</v>
      </c>
      <c r="B58" s="10">
        <v>40</v>
      </c>
      <c r="C58" s="11">
        <v>60</v>
      </c>
      <c r="D58" s="12">
        <v>80</v>
      </c>
      <c r="E58" s="4"/>
      <c r="F58" s="4"/>
      <c r="G58" s="34" t="s">
        <v>28</v>
      </c>
      <c r="H58" s="10">
        <v>40</v>
      </c>
      <c r="I58" s="11">
        <v>60</v>
      </c>
      <c r="J58" s="12">
        <v>80</v>
      </c>
    </row>
    <row r="59" spans="1:10" x14ac:dyDescent="0.25">
      <c r="A59" s="38">
        <v>300</v>
      </c>
      <c r="B59" s="36">
        <v>960</v>
      </c>
      <c r="C59" s="37">
        <v>729</v>
      </c>
      <c r="D59" s="37">
        <v>607</v>
      </c>
      <c r="E59" s="4"/>
      <c r="F59" s="4"/>
      <c r="G59" s="38">
        <v>300</v>
      </c>
      <c r="H59" s="2">
        <f>B59*(($F$6-$F$7)/LN(($F$6-$F$8)/($F$7-$F$8))/49.83)^$F$9</f>
        <v>471.84458432060512</v>
      </c>
      <c r="I59" s="5">
        <f t="shared" ref="I59:J74" si="2">C59*(($F$6-$F$7)/LN(($F$6-$F$8)/($F$7-$F$8))/49.83)^$F$9</f>
        <v>358.30698121845955</v>
      </c>
      <c r="J59" s="5">
        <f t="shared" si="2"/>
        <v>298.34339862771594</v>
      </c>
    </row>
    <row r="60" spans="1:10" x14ac:dyDescent="0.25">
      <c r="A60" s="38">
        <v>400</v>
      </c>
      <c r="B60" s="39">
        <v>1225</v>
      </c>
      <c r="C60" s="32">
        <v>942</v>
      </c>
      <c r="D60" s="32">
        <v>780</v>
      </c>
      <c r="E60" s="4"/>
      <c r="F60" s="4"/>
      <c r="G60" s="38">
        <v>400</v>
      </c>
      <c r="H60" s="2">
        <f t="shared" ref="H60:J86" si="3">B60*(($F$6-$F$7)/LN(($F$6-$F$8)/($F$7-$F$8))/49.83)^$F$9</f>
        <v>602.0933497841055</v>
      </c>
      <c r="I60" s="5">
        <f t="shared" si="2"/>
        <v>462.99749836459381</v>
      </c>
      <c r="J60" s="5">
        <f t="shared" si="2"/>
        <v>383.37372476049165</v>
      </c>
    </row>
    <row r="61" spans="1:10" x14ac:dyDescent="0.25">
      <c r="A61" s="38">
        <v>500</v>
      </c>
      <c r="B61" s="39">
        <v>1483</v>
      </c>
      <c r="C61" s="32">
        <v>1151</v>
      </c>
      <c r="D61" s="32">
        <v>949</v>
      </c>
      <c r="E61" s="4"/>
      <c r="F61" s="4"/>
      <c r="G61" s="38">
        <v>500</v>
      </c>
      <c r="H61" s="2">
        <f t="shared" si="3"/>
        <v>728.90158182026812</v>
      </c>
      <c r="I61" s="5">
        <f t="shared" si="2"/>
        <v>565.7219964093922</v>
      </c>
      <c r="J61" s="5">
        <f t="shared" si="2"/>
        <v>466.43803179193156</v>
      </c>
    </row>
    <row r="62" spans="1:10" x14ac:dyDescent="0.25">
      <c r="A62" s="38">
        <v>600</v>
      </c>
      <c r="B62" s="39">
        <v>1738</v>
      </c>
      <c r="C62" s="32">
        <v>1355</v>
      </c>
      <c r="D62" s="32">
        <v>1114</v>
      </c>
      <c r="E62" s="4"/>
      <c r="F62" s="4"/>
      <c r="G62" s="38">
        <v>600</v>
      </c>
      <c r="H62" s="2">
        <f t="shared" si="3"/>
        <v>854.23529953042885</v>
      </c>
      <c r="I62" s="5">
        <f t="shared" si="2"/>
        <v>665.98897057752083</v>
      </c>
      <c r="J62" s="5">
        <f t="shared" si="2"/>
        <v>547.5363197220355</v>
      </c>
    </row>
    <row r="63" spans="1:10" x14ac:dyDescent="0.25">
      <c r="A63" s="38">
        <v>700</v>
      </c>
      <c r="B63" s="39">
        <v>1990</v>
      </c>
      <c r="C63" s="32">
        <v>1557</v>
      </c>
      <c r="D63" s="32">
        <v>1278</v>
      </c>
      <c r="E63" s="4"/>
      <c r="F63" s="4"/>
      <c r="G63" s="38">
        <v>700</v>
      </c>
      <c r="H63" s="2">
        <f t="shared" si="3"/>
        <v>978.09450291458779</v>
      </c>
      <c r="I63" s="5">
        <f t="shared" si="2"/>
        <v>765.27293519498153</v>
      </c>
      <c r="J63" s="5">
        <f t="shared" si="2"/>
        <v>628.14310287680564</v>
      </c>
    </row>
    <row r="64" spans="1:10" x14ac:dyDescent="0.25">
      <c r="A64" s="38">
        <v>800</v>
      </c>
      <c r="B64" s="39">
        <v>2240</v>
      </c>
      <c r="C64" s="32">
        <v>1751</v>
      </c>
      <c r="D64" s="32">
        <v>1443</v>
      </c>
      <c r="E64" s="4"/>
      <c r="F64" s="4"/>
      <c r="G64" s="38">
        <v>800</v>
      </c>
      <c r="H64" s="2">
        <f t="shared" si="3"/>
        <v>1100.9706967480786</v>
      </c>
      <c r="I64" s="5">
        <f t="shared" si="2"/>
        <v>860.62486160977039</v>
      </c>
      <c r="J64" s="5">
        <f t="shared" si="2"/>
        <v>709.24139080690964</v>
      </c>
    </row>
    <row r="65" spans="1:14" x14ac:dyDescent="0.25">
      <c r="A65" s="38">
        <v>900</v>
      </c>
      <c r="B65" s="39">
        <v>2488</v>
      </c>
      <c r="C65" s="32">
        <v>1955</v>
      </c>
      <c r="D65" s="32">
        <v>1599</v>
      </c>
      <c r="E65" s="4"/>
      <c r="F65" s="4"/>
      <c r="G65" s="38">
        <v>900</v>
      </c>
      <c r="H65" s="2">
        <f t="shared" si="3"/>
        <v>1222.8638810309017</v>
      </c>
      <c r="I65" s="5">
        <f t="shared" si="2"/>
        <v>960.89183577789902</v>
      </c>
      <c r="J65" s="5">
        <f t="shared" si="2"/>
        <v>785.91613575900794</v>
      </c>
    </row>
    <row r="66" spans="1:14" x14ac:dyDescent="0.25">
      <c r="A66" s="38">
        <v>1000</v>
      </c>
      <c r="B66" s="39">
        <v>2725</v>
      </c>
      <c r="C66" s="32">
        <v>2159</v>
      </c>
      <c r="D66" s="32">
        <v>1768</v>
      </c>
      <c r="E66" s="4"/>
      <c r="F66" s="4"/>
      <c r="G66" s="38">
        <v>1000</v>
      </c>
      <c r="H66" s="2">
        <f t="shared" si="3"/>
        <v>1339.350512785051</v>
      </c>
      <c r="I66" s="5">
        <f t="shared" si="2"/>
        <v>1061.1588099460275</v>
      </c>
      <c r="J66" s="5">
        <f t="shared" si="2"/>
        <v>868.9804427904478</v>
      </c>
    </row>
    <row r="67" spans="1:14" x14ac:dyDescent="0.25">
      <c r="A67" s="38">
        <v>1100</v>
      </c>
      <c r="B67" s="39">
        <v>2975</v>
      </c>
      <c r="C67" s="32">
        <v>2346</v>
      </c>
      <c r="D67" s="32">
        <v>1924</v>
      </c>
      <c r="E67" s="4"/>
      <c r="F67" s="4"/>
      <c r="G67" s="38">
        <v>1100</v>
      </c>
      <c r="H67" s="2">
        <f t="shared" si="3"/>
        <v>1462.226706618542</v>
      </c>
      <c r="I67" s="5">
        <f t="shared" si="2"/>
        <v>1153.0702029334789</v>
      </c>
      <c r="J67" s="5">
        <f t="shared" si="2"/>
        <v>945.6551877425461</v>
      </c>
    </row>
    <row r="68" spans="1:14" x14ac:dyDescent="0.25">
      <c r="A68" s="38">
        <v>1200</v>
      </c>
      <c r="B68" s="39">
        <v>3225</v>
      </c>
      <c r="C68" s="32">
        <v>2550</v>
      </c>
      <c r="D68" s="32">
        <v>2080</v>
      </c>
      <c r="E68" s="4"/>
      <c r="F68" s="4"/>
      <c r="G68" s="38">
        <v>1200</v>
      </c>
      <c r="H68" s="2">
        <f t="shared" si="3"/>
        <v>1585.1029004520328</v>
      </c>
      <c r="I68" s="5">
        <f t="shared" si="2"/>
        <v>1253.3371771016075</v>
      </c>
      <c r="J68" s="5">
        <f t="shared" si="2"/>
        <v>1022.3299326946445</v>
      </c>
    </row>
    <row r="69" spans="1:14" x14ac:dyDescent="0.25">
      <c r="A69" s="38">
        <v>1300</v>
      </c>
      <c r="B69" s="39">
        <v>3500</v>
      </c>
      <c r="C69" s="32">
        <v>2737</v>
      </c>
      <c r="D69" s="32">
        <v>2249</v>
      </c>
      <c r="E69" s="4"/>
      <c r="F69" s="4"/>
      <c r="G69" s="38">
        <v>1300</v>
      </c>
      <c r="H69" s="2">
        <f t="shared" si="3"/>
        <v>1720.2667136688729</v>
      </c>
      <c r="I69" s="5">
        <f t="shared" si="2"/>
        <v>1345.2485700890586</v>
      </c>
      <c r="J69" s="5">
        <f t="shared" si="2"/>
        <v>1105.3942397260844</v>
      </c>
    </row>
    <row r="70" spans="1:14" x14ac:dyDescent="0.25">
      <c r="A70" s="38">
        <v>1400</v>
      </c>
      <c r="B70" s="39">
        <v>3750</v>
      </c>
      <c r="C70" s="32">
        <v>2941</v>
      </c>
      <c r="D70" s="32">
        <v>2405</v>
      </c>
      <c r="E70" s="4"/>
      <c r="F70" s="4"/>
      <c r="G70" s="38">
        <v>1400</v>
      </c>
      <c r="H70" s="2">
        <f t="shared" si="3"/>
        <v>1843.1429075023639</v>
      </c>
      <c r="I70" s="5">
        <f t="shared" si="2"/>
        <v>1445.5155442571872</v>
      </c>
      <c r="J70" s="5">
        <f t="shared" si="2"/>
        <v>1182.0689846781827</v>
      </c>
      <c r="L70">
        <v>1000</v>
      </c>
      <c r="M70">
        <v>1032</v>
      </c>
    </row>
    <row r="71" spans="1:14" x14ac:dyDescent="0.25">
      <c r="A71" s="38">
        <v>1500</v>
      </c>
      <c r="B71" s="39">
        <v>4000</v>
      </c>
      <c r="C71" s="32">
        <v>3128</v>
      </c>
      <c r="D71" s="32">
        <v>2561</v>
      </c>
      <c r="E71" s="4"/>
      <c r="F71" s="4"/>
      <c r="G71" s="38">
        <v>1500</v>
      </c>
      <c r="H71" s="2">
        <f t="shared" si="3"/>
        <v>1966.0191013358549</v>
      </c>
      <c r="I71" s="5">
        <f t="shared" si="2"/>
        <v>1537.4269372446383</v>
      </c>
      <c r="J71" s="5">
        <f t="shared" si="2"/>
        <v>1258.743729630281</v>
      </c>
      <c r="L71">
        <v>2000</v>
      </c>
      <c r="M71">
        <v>2006</v>
      </c>
    </row>
    <row r="72" spans="1:14" x14ac:dyDescent="0.25">
      <c r="A72" s="38">
        <v>1600</v>
      </c>
      <c r="B72" s="39">
        <v>4250</v>
      </c>
      <c r="C72" s="32">
        <v>3332</v>
      </c>
      <c r="D72" s="32">
        <v>2730</v>
      </c>
      <c r="E72" s="4"/>
      <c r="F72" s="4"/>
      <c r="G72" s="38">
        <v>1600</v>
      </c>
      <c r="H72" s="2">
        <f t="shared" si="3"/>
        <v>2088.8952951693459</v>
      </c>
      <c r="I72" s="5">
        <f t="shared" si="2"/>
        <v>1637.693911412767</v>
      </c>
      <c r="J72" s="5">
        <f t="shared" si="2"/>
        <v>1341.808036661721</v>
      </c>
      <c r="L72">
        <v>3000</v>
      </c>
      <c r="M72">
        <v>3066</v>
      </c>
    </row>
    <row r="73" spans="1:14" x14ac:dyDescent="0.25">
      <c r="A73" s="38">
        <v>1700</v>
      </c>
      <c r="B73" s="39">
        <v>4500</v>
      </c>
      <c r="C73" s="32">
        <v>3519</v>
      </c>
      <c r="D73" s="32">
        <v>2886</v>
      </c>
      <c r="E73" s="4"/>
      <c r="F73" s="4"/>
      <c r="G73" s="38">
        <v>1700</v>
      </c>
      <c r="H73" s="2">
        <f t="shared" si="3"/>
        <v>2211.7714890028365</v>
      </c>
      <c r="I73" s="5">
        <f t="shared" si="2"/>
        <v>1729.6053044002183</v>
      </c>
      <c r="J73" s="5">
        <f t="shared" si="2"/>
        <v>1418.4827816138193</v>
      </c>
      <c r="L73">
        <v>4000</v>
      </c>
      <c r="M73">
        <v>4068.6666666666702</v>
      </c>
    </row>
    <row r="74" spans="1:14" x14ac:dyDescent="0.25">
      <c r="A74" s="38">
        <v>1800</v>
      </c>
      <c r="B74" s="39">
        <v>4775</v>
      </c>
      <c r="C74" s="32">
        <v>3723</v>
      </c>
      <c r="D74" s="32">
        <v>3055</v>
      </c>
      <c r="E74" s="4"/>
      <c r="F74" s="4"/>
      <c r="G74" s="38">
        <v>1800</v>
      </c>
      <c r="H74" s="2">
        <f t="shared" si="3"/>
        <v>2346.9353022196765</v>
      </c>
      <c r="I74" s="5">
        <f t="shared" si="2"/>
        <v>1829.8722785683469</v>
      </c>
      <c r="J74" s="5">
        <f t="shared" si="2"/>
        <v>1501.547088645259</v>
      </c>
      <c r="L74">
        <v>5000</v>
      </c>
      <c r="M74">
        <v>5085.6666666666697</v>
      </c>
    </row>
    <row r="75" spans="1:14" x14ac:dyDescent="0.25">
      <c r="A75" s="38">
        <v>1900</v>
      </c>
      <c r="B75" s="39">
        <v>5250</v>
      </c>
      <c r="C75" s="32">
        <v>3910</v>
      </c>
      <c r="D75" s="32">
        <v>3211</v>
      </c>
      <c r="E75" s="4"/>
      <c r="F75" s="4"/>
      <c r="G75" s="38">
        <v>1900</v>
      </c>
      <c r="H75" s="2">
        <f t="shared" si="3"/>
        <v>2580.4000705033095</v>
      </c>
      <c r="I75" s="5">
        <f t="shared" si="3"/>
        <v>1921.783671555798</v>
      </c>
      <c r="J75" s="5">
        <f t="shared" si="3"/>
        <v>1578.2218335973573</v>
      </c>
      <c r="L75">
        <v>6000</v>
      </c>
      <c r="M75">
        <v>6102.6666666666697</v>
      </c>
    </row>
    <row r="76" spans="1:14" x14ac:dyDescent="0.25">
      <c r="A76" s="38">
        <v>2000</v>
      </c>
      <c r="B76" s="39">
        <v>5300</v>
      </c>
      <c r="C76" s="32">
        <v>4114</v>
      </c>
      <c r="D76" s="32">
        <v>3380</v>
      </c>
      <c r="E76" s="4"/>
      <c r="F76" s="4"/>
      <c r="G76" s="38">
        <v>2000</v>
      </c>
      <c r="H76" s="2">
        <f t="shared" si="3"/>
        <v>2604.9753092700075</v>
      </c>
      <c r="I76" s="5">
        <f t="shared" si="3"/>
        <v>2022.0506457239267</v>
      </c>
      <c r="J76" s="5">
        <f t="shared" si="3"/>
        <v>1661.2861406287973</v>
      </c>
      <c r="M76">
        <f>M75/M72</f>
        <v>1.9904327027614708</v>
      </c>
      <c r="N76" t="s">
        <v>4</v>
      </c>
    </row>
    <row r="77" spans="1:14" x14ac:dyDescent="0.25">
      <c r="A77" s="38">
        <v>2100</v>
      </c>
      <c r="B77" s="39">
        <v>5575</v>
      </c>
      <c r="C77" s="32">
        <v>4301</v>
      </c>
      <c r="D77" s="32">
        <v>3536</v>
      </c>
      <c r="E77" s="4"/>
      <c r="F77" s="4"/>
      <c r="G77" s="38">
        <v>2100</v>
      </c>
      <c r="H77" s="2">
        <f t="shared" si="3"/>
        <v>2740.1391224868476</v>
      </c>
      <c r="I77" s="5">
        <f t="shared" si="3"/>
        <v>2113.9620387113778</v>
      </c>
      <c r="J77" s="5">
        <f t="shared" si="3"/>
        <v>1737.9608855808956</v>
      </c>
    </row>
    <row r="78" spans="1:14" x14ac:dyDescent="0.25">
      <c r="A78" s="38">
        <v>2200</v>
      </c>
      <c r="B78" s="39">
        <v>5825</v>
      </c>
      <c r="C78" s="32">
        <v>4505</v>
      </c>
      <c r="D78" s="32">
        <v>3705</v>
      </c>
      <c r="E78" s="4"/>
      <c r="F78" s="4"/>
      <c r="G78" s="38">
        <v>2200</v>
      </c>
      <c r="H78" s="2">
        <f t="shared" si="3"/>
        <v>2863.0153163203386</v>
      </c>
      <c r="I78" s="5">
        <f t="shared" si="3"/>
        <v>2214.2290128795066</v>
      </c>
      <c r="J78" s="5">
        <f t="shared" si="3"/>
        <v>1821.0251926123356</v>
      </c>
    </row>
    <row r="79" spans="1:14" x14ac:dyDescent="0.25">
      <c r="A79" s="38">
        <v>2300</v>
      </c>
      <c r="B79" s="39">
        <v>6100</v>
      </c>
      <c r="C79" s="32">
        <v>4692</v>
      </c>
      <c r="D79" s="32">
        <v>3874</v>
      </c>
      <c r="E79" s="4"/>
      <c r="F79" s="4"/>
      <c r="G79" s="38">
        <v>2300</v>
      </c>
      <c r="H79" s="2">
        <f t="shared" si="3"/>
        <v>2998.1791295371786</v>
      </c>
      <c r="I79" s="5">
        <f t="shared" si="3"/>
        <v>2306.1404058669577</v>
      </c>
      <c r="J79" s="5">
        <f t="shared" si="3"/>
        <v>1904.0894996437753</v>
      </c>
    </row>
    <row r="80" spans="1:14" x14ac:dyDescent="0.25">
      <c r="A80" s="38">
        <v>2400</v>
      </c>
      <c r="B80" s="39">
        <v>6375</v>
      </c>
      <c r="C80" s="32">
        <v>4896</v>
      </c>
      <c r="D80" s="32">
        <v>4030</v>
      </c>
      <c r="E80" s="4"/>
      <c r="F80" s="4"/>
      <c r="G80" s="38">
        <v>2400</v>
      </c>
      <c r="H80" s="2">
        <f t="shared" si="3"/>
        <v>3133.3429427540186</v>
      </c>
      <c r="I80" s="5">
        <f t="shared" si="3"/>
        <v>2406.4073800350861</v>
      </c>
      <c r="J80" s="5">
        <f t="shared" si="3"/>
        <v>1980.7642445958736</v>
      </c>
    </row>
    <row r="81" spans="1:10" x14ac:dyDescent="0.25">
      <c r="A81" s="38">
        <v>2500</v>
      </c>
      <c r="B81" s="39">
        <v>6675</v>
      </c>
      <c r="C81" s="32">
        <v>5083</v>
      </c>
      <c r="D81" s="32">
        <v>4199</v>
      </c>
      <c r="E81" s="4"/>
      <c r="F81" s="4"/>
      <c r="G81" s="38">
        <v>2500</v>
      </c>
      <c r="H81" s="2">
        <f t="shared" si="3"/>
        <v>3280.7943753542077</v>
      </c>
      <c r="I81" s="5">
        <f t="shared" si="3"/>
        <v>2498.3187730225372</v>
      </c>
      <c r="J81" s="5">
        <f t="shared" si="3"/>
        <v>2063.8285516273136</v>
      </c>
    </row>
    <row r="82" spans="1:10" x14ac:dyDescent="0.25">
      <c r="A82" s="38">
        <v>2600</v>
      </c>
      <c r="B82" s="39">
        <v>6950</v>
      </c>
      <c r="C82" s="32">
        <v>5287</v>
      </c>
      <c r="D82" s="32">
        <v>4368</v>
      </c>
      <c r="E82" s="4"/>
      <c r="F82" s="4"/>
      <c r="G82" s="38">
        <v>2600</v>
      </c>
      <c r="H82" s="2">
        <f t="shared" si="3"/>
        <v>3415.9581885710477</v>
      </c>
      <c r="I82" s="5">
        <f t="shared" si="3"/>
        <v>2598.5857471906661</v>
      </c>
      <c r="J82" s="5">
        <f t="shared" si="3"/>
        <v>2146.8928586587535</v>
      </c>
    </row>
    <row r="83" spans="1:10" x14ac:dyDescent="0.25">
      <c r="A83" s="38">
        <v>2700</v>
      </c>
      <c r="B83" s="39">
        <v>7225</v>
      </c>
      <c r="C83" s="32">
        <v>5491</v>
      </c>
      <c r="D83" s="32">
        <v>4537</v>
      </c>
      <c r="E83" s="4"/>
      <c r="F83" s="4"/>
      <c r="G83" s="38">
        <v>2700</v>
      </c>
      <c r="H83" s="2">
        <f t="shared" si="3"/>
        <v>3551.1220017878877</v>
      </c>
      <c r="I83" s="5">
        <f t="shared" si="3"/>
        <v>2698.8527213587945</v>
      </c>
      <c r="J83" s="5">
        <f t="shared" si="3"/>
        <v>2229.9571656901935</v>
      </c>
    </row>
    <row r="84" spans="1:10" x14ac:dyDescent="0.25">
      <c r="A84" s="38">
        <v>2800</v>
      </c>
      <c r="B84" s="39">
        <v>7525</v>
      </c>
      <c r="C84" s="32">
        <v>5678</v>
      </c>
      <c r="D84" s="32">
        <v>4706</v>
      </c>
      <c r="E84" s="4"/>
      <c r="F84" s="4"/>
      <c r="G84" s="38">
        <v>2800</v>
      </c>
      <c r="H84" s="2">
        <f t="shared" si="3"/>
        <v>3698.5734343880767</v>
      </c>
      <c r="I84" s="5">
        <f t="shared" si="3"/>
        <v>2790.7641143462461</v>
      </c>
      <c r="J84" s="5">
        <f t="shared" si="3"/>
        <v>2313.021472721633</v>
      </c>
    </row>
    <row r="85" spans="1:10" x14ac:dyDescent="0.25">
      <c r="A85" s="38">
        <v>2900</v>
      </c>
      <c r="B85" s="39">
        <v>7825</v>
      </c>
      <c r="C85" s="32">
        <v>5882</v>
      </c>
      <c r="D85" s="32">
        <v>4888</v>
      </c>
      <c r="E85" s="4"/>
      <c r="F85" s="4"/>
      <c r="G85" s="38">
        <v>2900</v>
      </c>
      <c r="H85" s="2">
        <f t="shared" si="3"/>
        <v>3846.0248669882658</v>
      </c>
      <c r="I85" s="5">
        <f t="shared" si="3"/>
        <v>2891.0310885143745</v>
      </c>
      <c r="J85" s="5">
        <f t="shared" si="3"/>
        <v>2402.4753418324144</v>
      </c>
    </row>
    <row r="86" spans="1:10" ht="15.75" thickBot="1" x14ac:dyDescent="0.3">
      <c r="A86" s="41">
        <v>3000</v>
      </c>
      <c r="B86" s="39">
        <v>8100</v>
      </c>
      <c r="C86" s="32">
        <v>6086</v>
      </c>
      <c r="D86" s="32">
        <v>5057</v>
      </c>
      <c r="E86" s="4"/>
      <c r="F86" s="4"/>
      <c r="G86" s="41">
        <v>3000</v>
      </c>
      <c r="H86" s="2">
        <f t="shared" si="3"/>
        <v>3981.1886802051058</v>
      </c>
      <c r="I86" s="5">
        <f t="shared" si="3"/>
        <v>2991.2980626825029</v>
      </c>
      <c r="J86" s="5">
        <f t="shared" si="3"/>
        <v>2485.5396488638544</v>
      </c>
    </row>
    <row r="87" spans="1:10" x14ac:dyDescent="0.25">
      <c r="A87" s="45">
        <v>6000</v>
      </c>
      <c r="B87" s="43">
        <f>B86*$M$76</f>
        <v>16122.504892367913</v>
      </c>
      <c r="C87" s="43">
        <f>C86*$M$76</f>
        <v>12113.773429006311</v>
      </c>
      <c r="D87" s="43">
        <f>D86*$M$76</f>
        <v>10065.618177864757</v>
      </c>
      <c r="E87" s="44"/>
      <c r="F87" s="4"/>
      <c r="G87" s="45">
        <v>6000</v>
      </c>
      <c r="H87" s="3">
        <f>H86*$M$76</f>
        <v>7924.288144944022</v>
      </c>
      <c r="I87" s="3">
        <f>I86*$M$76</f>
        <v>5953.9774876702859</v>
      </c>
      <c r="J87" s="3">
        <f>J86*$M$76</f>
        <v>4947.2994011088786</v>
      </c>
    </row>
    <row r="88" spans="1:10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</row>
  </sheetData>
  <sheetProtection algorithmName="SHA-512" hashValue="nAFDiAsG3rN3hDKhFs2fWvzjkHztBPiqiMhVy9FcSndwjE3TeYyvS4xLMdxpgeDXqlAtLiRbUW6AHHpskidQzg==" saltValue="6O5ETzGd+3CtLAbPoWgDFw==" spinCount="100000" sheet="1" objects="1" scenarios="1"/>
  <mergeCells count="17">
    <mergeCell ref="B56:D56"/>
    <mergeCell ref="H56:J56"/>
    <mergeCell ref="B57:D57"/>
    <mergeCell ref="H57:J57"/>
    <mergeCell ref="B14:D14"/>
    <mergeCell ref="H14:J14"/>
    <mergeCell ref="AL14:AO15"/>
    <mergeCell ref="S25:U25"/>
    <mergeCell ref="A46:E50"/>
    <mergeCell ref="B54:D54"/>
    <mergeCell ref="H54:J54"/>
    <mergeCell ref="A1:D5"/>
    <mergeCell ref="C6:D8"/>
    <mergeCell ref="B11:D11"/>
    <mergeCell ref="H11:J11"/>
    <mergeCell ref="B13:D13"/>
    <mergeCell ref="H13:J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DKK_Output</vt:lpstr>
      <vt:lpstr>EN_Output</vt:lpstr>
      <vt:lpstr>DE_Output</vt:lpstr>
      <vt:lpstr>EN_Output!Udskriftsområde</vt:lpstr>
    </vt:vector>
  </TitlesOfParts>
  <Company>Ribe Jernindustri A/S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 Rosenberg</dc:creator>
  <cp:lastModifiedBy>Trine Harboe Clausen</cp:lastModifiedBy>
  <cp:lastPrinted>2014-10-06T11:17:46Z</cp:lastPrinted>
  <dcterms:created xsi:type="dcterms:W3CDTF">2014-10-06T09:38:39Z</dcterms:created>
  <dcterms:modified xsi:type="dcterms:W3CDTF">2019-04-10T14:06:38Z</dcterms:modified>
</cp:coreProperties>
</file>