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HP\Documents\Internprojekt\Takvärme\"/>
    </mc:Choice>
  </mc:AlternateContent>
  <workbookProtection workbookPassword="D672" lockStructure="1"/>
  <bookViews>
    <workbookView xWindow="0" yWindow="0" windowWidth="25200" windowHeight="1176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/>
  <c r="G17" i="1"/>
  <c r="K21" i="1"/>
  <c r="G19" i="1" s="1"/>
  <c r="K13" i="1"/>
  <c r="K15" i="1"/>
  <c r="K17" i="1"/>
  <c r="K19" i="1"/>
  <c r="D10" i="1" l="1"/>
  <c r="D12" i="1" l="1"/>
  <c r="D13" i="1" s="1"/>
  <c r="D14" i="1"/>
  <c r="D15" i="1" s="1"/>
  <c r="D16" i="1"/>
  <c r="D17" i="1" s="1"/>
  <c r="D18" i="1"/>
  <c r="D19" i="1" s="1"/>
</calcChain>
</file>

<file path=xl/sharedStrings.xml><?xml version="1.0" encoding="utf-8"?>
<sst xmlns="http://schemas.openxmlformats.org/spreadsheetml/2006/main" count="59" uniqueCount="26">
  <si>
    <t>K</t>
  </si>
  <si>
    <t>n</t>
  </si>
  <si>
    <t>P=</t>
  </si>
  <si>
    <t>Tt (°C)</t>
  </si>
  <si>
    <t>Tr (°C)</t>
  </si>
  <si>
    <t>Trum (°C)</t>
  </si>
  <si>
    <t>W/m</t>
  </si>
  <si>
    <t>Casa Plan B600 x L1200</t>
  </si>
  <si>
    <t>Casa Plan B600 x L1800</t>
  </si>
  <si>
    <t>Casa Plan B600 x L2400</t>
  </si>
  <si>
    <t>Casa Plan B600 x L3000</t>
  </si>
  <si>
    <t>W</t>
  </si>
  <si>
    <t>l/s</t>
  </si>
  <si>
    <t>Effekt</t>
  </si>
  <si>
    <t>Flöde</t>
  </si>
  <si>
    <t>°C</t>
  </si>
  <si>
    <t>Volym</t>
  </si>
  <si>
    <t>Vikt (tom)</t>
  </si>
  <si>
    <t>kg</t>
  </si>
  <si>
    <t>l</t>
  </si>
  <si>
    <t>rörlängd</t>
  </si>
  <si>
    <t>Volym/m (12x1)</t>
  </si>
  <si>
    <t>dm3</t>
  </si>
  <si>
    <t>dm</t>
  </si>
  <si>
    <t>Panel med 12mm rör</t>
  </si>
  <si>
    <t>Casa Plan, enl EN 14037-1, 2016-06-09, frihängande panel. V.2016-12-07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</si>
</sst>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right" indent="4"/>
    </xf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4" xfId="0" applyBorder="1"/>
    <xf numFmtId="0" fontId="0" fillId="0" borderId="5" xfId="0" applyBorder="1"/>
    <xf numFmtId="1" fontId="0" fillId="3" borderId="2" xfId="0" applyNumberFormat="1" applyFill="1" applyBorder="1" applyProtection="1">
      <protection hidden="1"/>
    </xf>
    <xf numFmtId="164" fontId="0" fillId="3" borderId="5" xfId="0" applyNumberFormat="1" applyFill="1" applyBorder="1" applyProtection="1">
      <protection hidden="1"/>
    </xf>
    <xf numFmtId="0" fontId="0" fillId="0" borderId="1" xfId="0" applyFont="1" applyBorder="1"/>
    <xf numFmtId="0" fontId="0" fillId="0" borderId="3" xfId="0" applyFill="1" applyBorder="1" applyProtection="1"/>
    <xf numFmtId="0" fontId="0" fillId="0" borderId="4" xfId="0" applyFont="1" applyBorder="1"/>
    <xf numFmtId="0" fontId="0" fillId="0" borderId="6" xfId="0" applyFill="1" applyBorder="1" applyProtection="1"/>
    <xf numFmtId="2" fontId="0" fillId="3" borderId="5" xfId="0" applyNumberFormat="1" applyFill="1" applyBorder="1" applyProtection="1">
      <protection hidden="1"/>
    </xf>
    <xf numFmtId="0" fontId="0" fillId="3" borderId="2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6" sqref="B6"/>
    </sheetView>
  </sheetViews>
  <sheetFormatPr defaultRowHeight="15" x14ac:dyDescent="0.25"/>
  <cols>
    <col min="2" max="2" width="11.85546875" customWidth="1"/>
    <col min="3" max="3" width="6.85546875" customWidth="1"/>
    <col min="4" max="4" width="13.5703125" customWidth="1"/>
    <col min="5" max="5" width="5.85546875" customWidth="1"/>
    <col min="6" max="6" width="10.28515625" customWidth="1"/>
    <col min="8" max="8" width="5.42578125" customWidth="1"/>
    <col min="10" max="10" width="15.5703125" hidden="1" customWidth="1"/>
    <col min="11" max="12" width="0" hidden="1" customWidth="1"/>
  </cols>
  <sheetData>
    <row r="1" spans="1:12" x14ac:dyDescent="0.25">
      <c r="A1" s="1" t="s">
        <v>25</v>
      </c>
    </row>
    <row r="2" spans="1:12" x14ac:dyDescent="0.25">
      <c r="A2" t="s">
        <v>24</v>
      </c>
    </row>
    <row r="3" spans="1:12" hidden="1" x14ac:dyDescent="0.25">
      <c r="A3" s="1" t="s">
        <v>0</v>
      </c>
      <c r="B3">
        <v>2.78</v>
      </c>
    </row>
    <row r="4" spans="1:12" x14ac:dyDescent="0.25">
      <c r="A4" s="1"/>
    </row>
    <row r="5" spans="1:12" x14ac:dyDescent="0.25">
      <c r="A5" s="1" t="s">
        <v>3</v>
      </c>
      <c r="B5" s="4">
        <v>55</v>
      </c>
      <c r="C5" s="5" t="s">
        <v>15</v>
      </c>
    </row>
    <row r="6" spans="1:12" x14ac:dyDescent="0.25">
      <c r="A6" s="1" t="s">
        <v>4</v>
      </c>
      <c r="B6" s="4">
        <v>45</v>
      </c>
      <c r="C6" s="5" t="s">
        <v>15</v>
      </c>
    </row>
    <row r="7" spans="1:12" x14ac:dyDescent="0.25">
      <c r="A7" s="1" t="s">
        <v>5</v>
      </c>
      <c r="B7" s="4">
        <v>20</v>
      </c>
      <c r="C7" s="5" t="s">
        <v>15</v>
      </c>
    </row>
    <row r="8" spans="1:12" hidden="1" x14ac:dyDescent="0.25">
      <c r="A8" s="1" t="s">
        <v>1</v>
      </c>
      <c r="B8">
        <v>1.21</v>
      </c>
      <c r="C8" s="5" t="s">
        <v>15</v>
      </c>
    </row>
    <row r="10" spans="1:12" hidden="1" x14ac:dyDescent="0.25">
      <c r="B10" s="3" t="s">
        <v>2</v>
      </c>
      <c r="C10" s="3"/>
      <c r="D10" s="2">
        <f>B3*((B5+B6)/2-B7)^B8</f>
        <v>170.35760040409096</v>
      </c>
      <c r="E10" t="s">
        <v>6</v>
      </c>
    </row>
    <row r="12" spans="1:12" x14ac:dyDescent="0.25">
      <c r="A12" s="6" t="s">
        <v>7</v>
      </c>
      <c r="B12" s="7"/>
      <c r="C12" s="7" t="s">
        <v>13</v>
      </c>
      <c r="D12" s="14">
        <f>(D10*1.2)*0.9</f>
        <v>183.98620843641822</v>
      </c>
      <c r="E12" s="8" t="s">
        <v>11</v>
      </c>
      <c r="F12" s="16" t="s">
        <v>17</v>
      </c>
      <c r="G12" s="21">
        <v>4.2</v>
      </c>
      <c r="H12" s="17" t="s">
        <v>18</v>
      </c>
    </row>
    <row r="13" spans="1:12" x14ac:dyDescent="0.25">
      <c r="A13" s="9"/>
      <c r="B13" s="10"/>
      <c r="C13" s="10" t="s">
        <v>14</v>
      </c>
      <c r="D13" s="15">
        <f>(D12/(1.164*(B5-B6)))/3600</f>
        <v>4.3906598042291484E-3</v>
      </c>
      <c r="E13" s="11" t="s">
        <v>12</v>
      </c>
      <c r="F13" s="18" t="s">
        <v>16</v>
      </c>
      <c r="G13" s="20">
        <f>K13*K21</f>
        <v>0.33433413750000002</v>
      </c>
      <c r="H13" s="19" t="s">
        <v>19</v>
      </c>
      <c r="J13" t="s">
        <v>20</v>
      </c>
      <c r="K13">
        <f>K15-(4*6)</f>
        <v>42.569999999999993</v>
      </c>
      <c r="L13" t="s">
        <v>23</v>
      </c>
    </row>
    <row r="14" spans="1:12" x14ac:dyDescent="0.25">
      <c r="A14" s="6" t="s">
        <v>8</v>
      </c>
      <c r="B14" s="7"/>
      <c r="C14" s="7" t="s">
        <v>13</v>
      </c>
      <c r="D14" s="14">
        <f>(D10*1.8)*0.9</f>
        <v>275.97931265462739</v>
      </c>
      <c r="E14" s="8" t="s">
        <v>11</v>
      </c>
      <c r="F14" s="16" t="s">
        <v>17</v>
      </c>
      <c r="G14" s="21">
        <v>6.3</v>
      </c>
      <c r="H14" s="17" t="s">
        <v>18</v>
      </c>
    </row>
    <row r="15" spans="1:12" x14ac:dyDescent="0.25">
      <c r="A15" s="9"/>
      <c r="B15" s="10"/>
      <c r="C15" s="10" t="s">
        <v>14</v>
      </c>
      <c r="D15" s="15">
        <f>(D14/(1.164*(B5-B6)))/3600</f>
        <v>6.5859897063437244E-3</v>
      </c>
      <c r="E15" s="11" t="s">
        <v>12</v>
      </c>
      <c r="F15" s="18" t="s">
        <v>16</v>
      </c>
      <c r="G15" s="20">
        <f>K15*K21</f>
        <v>0.52282413750000001</v>
      </c>
      <c r="H15" s="19" t="s">
        <v>19</v>
      </c>
      <c r="J15" t="s">
        <v>20</v>
      </c>
      <c r="K15">
        <f>K17-(4*6)</f>
        <v>66.569999999999993</v>
      </c>
      <c r="L15" t="s">
        <v>23</v>
      </c>
    </row>
    <row r="16" spans="1:12" x14ac:dyDescent="0.25">
      <c r="A16" s="6" t="s">
        <v>9</v>
      </c>
      <c r="B16" s="7"/>
      <c r="C16" s="7" t="s">
        <v>13</v>
      </c>
      <c r="D16" s="14">
        <f>D10*2.4</f>
        <v>408.85824096981827</v>
      </c>
      <c r="E16" s="8" t="s">
        <v>11</v>
      </c>
      <c r="F16" s="16" t="s">
        <v>17</v>
      </c>
      <c r="G16" s="21">
        <v>8.5</v>
      </c>
      <c r="H16" s="17" t="s">
        <v>18</v>
      </c>
    </row>
    <row r="17" spans="1:12" x14ac:dyDescent="0.25">
      <c r="A17" s="9"/>
      <c r="B17" s="10"/>
      <c r="C17" s="10" t="s">
        <v>14</v>
      </c>
      <c r="D17" s="15">
        <f>(D16/(1.164*(B5-B6)))/3600</f>
        <v>9.7570217871758846E-3</v>
      </c>
      <c r="E17" s="11" t="s">
        <v>12</v>
      </c>
      <c r="F17" s="18" t="s">
        <v>16</v>
      </c>
      <c r="G17" s="20">
        <f>K17*K21</f>
        <v>0.71131413750000005</v>
      </c>
      <c r="H17" s="19" t="s">
        <v>19</v>
      </c>
      <c r="J17" t="s">
        <v>20</v>
      </c>
      <c r="K17">
        <f>K19-(4*6)</f>
        <v>90.57</v>
      </c>
      <c r="L17" t="s">
        <v>23</v>
      </c>
    </row>
    <row r="18" spans="1:12" x14ac:dyDescent="0.25">
      <c r="A18" s="6" t="s">
        <v>10</v>
      </c>
      <c r="B18" s="7"/>
      <c r="C18" s="7" t="s">
        <v>13</v>
      </c>
      <c r="D18" s="14">
        <f>D10*3</f>
        <v>511.07280121227291</v>
      </c>
      <c r="E18" s="8" t="s">
        <v>11</v>
      </c>
      <c r="F18" s="16" t="s">
        <v>17</v>
      </c>
      <c r="G18" s="21">
        <v>10.6</v>
      </c>
      <c r="H18" s="17" t="s">
        <v>18</v>
      </c>
    </row>
    <row r="19" spans="1:12" x14ac:dyDescent="0.25">
      <c r="A19" s="12"/>
      <c r="B19" s="13"/>
      <c r="C19" s="10" t="s">
        <v>14</v>
      </c>
      <c r="D19" s="15">
        <f>(D18/(1.164*(B5-B6)))/3600</f>
        <v>1.2196277233969859E-2</v>
      </c>
      <c r="E19" s="11" t="s">
        <v>12</v>
      </c>
      <c r="F19" s="18" t="s">
        <v>16</v>
      </c>
      <c r="G19" s="20">
        <f>K19*K21</f>
        <v>0.8998041375000001</v>
      </c>
      <c r="H19" s="19" t="s">
        <v>19</v>
      </c>
      <c r="J19" t="s">
        <v>20</v>
      </c>
      <c r="K19">
        <f>(26.34*4)+(3*2.25)+(1.23*2)</f>
        <v>114.57</v>
      </c>
      <c r="L19" t="s">
        <v>23</v>
      </c>
    </row>
    <row r="21" spans="1:12" x14ac:dyDescent="0.25">
      <c r="J21" t="s">
        <v>21</v>
      </c>
      <c r="K21">
        <f>((3.1415*0.1*0.1)/4)</f>
        <v>7.8537500000000014E-3</v>
      </c>
      <c r="L21" t="s">
        <v>22</v>
      </c>
    </row>
  </sheetData>
  <sheetProtection password="D672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2017-04-07T06:37:14Z</cp:lastPrinted>
  <dcterms:created xsi:type="dcterms:W3CDTF">2016-06-01T11:46:06Z</dcterms:created>
  <dcterms:modified xsi:type="dcterms:W3CDTF">2017-06-02T06:27:19Z</dcterms:modified>
</cp:coreProperties>
</file>