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ias.Lindstrom\LYNGSON Group Dropbox\Epecon AB Team folder\Dokumentation Produkter\Effekttabeller\"/>
    </mc:Choice>
  </mc:AlternateContent>
  <xr:revisionPtr revIDLastSave="0" documentId="13_ncr:1_{A52A2981-2BD9-4B07-A08C-C5D94BC1D6BC}" xr6:coauthVersionLast="47" xr6:coauthVersionMax="47" xr10:uidLastSave="{00000000-0000-0000-0000-000000000000}"/>
  <workbookProtection workbookAlgorithmName="SHA-512" workbookHashValue="qUnOtaUvYNSaSlGbJH64Al/b4WIjmuRF8iv4je0I8JbxKBN2kKhACPVNCz0B9CkcV+I7OogzxcP8v3cVyWhlBQ==" workbookSaltValue="zFd19uDwxpjOLBPDGNkW4w==" workbookSpinCount="100000" lockStructure="1"/>
  <bookViews>
    <workbookView xWindow="-120" yWindow="-120" windowWidth="38640" windowHeight="21120" xr2:uid="{00000000-000D-0000-FFFF-FFFF00000000}"/>
  </bookViews>
  <sheets>
    <sheet name="LKL" sheetId="1" r:id="rId1"/>
    <sheet name="Ark2" sheetId="2" state="hidden" r:id="rId2"/>
    <sheet name="Blad1" sheetId="3" state="hidden" r:id="rId3"/>
  </sheets>
  <definedNames>
    <definedName name="_xlnm.Print_Area" localSheetId="0">LKL!$A$1:$J$207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3" i="2" l="1"/>
  <c r="J62" i="1" l="1"/>
  <c r="I62" i="1"/>
  <c r="H62" i="1"/>
  <c r="J159" i="1" l="1"/>
  <c r="I159" i="1" l="1"/>
  <c r="H159" i="1"/>
  <c r="J108" i="1"/>
  <c r="I108" i="1"/>
  <c r="H108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60" i="1"/>
  <c r="J154" i="1"/>
  <c r="J155" i="1"/>
  <c r="J156" i="1"/>
  <c r="J157" i="1"/>
  <c r="J158" i="1"/>
  <c r="J153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60" i="1"/>
  <c r="I154" i="1"/>
  <c r="I155" i="1"/>
  <c r="I156" i="1"/>
  <c r="I157" i="1"/>
  <c r="I158" i="1"/>
  <c r="I153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60" i="1"/>
  <c r="H154" i="1"/>
  <c r="H155" i="1"/>
  <c r="H156" i="1"/>
  <c r="H157" i="1"/>
  <c r="H158" i="1"/>
  <c r="H153" i="1"/>
  <c r="J110" i="1"/>
  <c r="J111" i="1"/>
  <c r="J113" i="1"/>
  <c r="J114" i="1"/>
  <c r="J115" i="1"/>
  <c r="J117" i="1"/>
  <c r="J118" i="1"/>
  <c r="J119" i="1"/>
  <c r="J121" i="1"/>
  <c r="J122" i="1"/>
  <c r="J123" i="1"/>
  <c r="J125" i="1"/>
  <c r="J126" i="1"/>
  <c r="J127" i="1"/>
  <c r="J129" i="1"/>
  <c r="J130" i="1"/>
  <c r="J131" i="1"/>
  <c r="J133" i="1"/>
  <c r="J134" i="1"/>
  <c r="J135" i="1"/>
  <c r="J137" i="1"/>
  <c r="J138" i="1"/>
  <c r="J139" i="1"/>
  <c r="J141" i="1"/>
  <c r="J142" i="1"/>
  <c r="J143" i="1"/>
  <c r="J109" i="1"/>
  <c r="J105" i="1"/>
  <c r="J106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09" i="1"/>
  <c r="I103" i="1"/>
  <c r="I104" i="1"/>
  <c r="I105" i="1"/>
  <c r="I106" i="1"/>
  <c r="I107" i="1"/>
  <c r="I102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09" i="1"/>
  <c r="H103" i="1"/>
  <c r="H104" i="1"/>
  <c r="H105" i="1"/>
  <c r="H106" i="1"/>
  <c r="H107" i="1"/>
  <c r="H10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63" i="1"/>
  <c r="J57" i="1"/>
  <c r="J58" i="1"/>
  <c r="J59" i="1"/>
  <c r="J60" i="1"/>
  <c r="J61" i="1"/>
  <c r="J56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63" i="1"/>
  <c r="I57" i="1"/>
  <c r="I58" i="1"/>
  <c r="I59" i="1"/>
  <c r="I60" i="1"/>
  <c r="I61" i="1"/>
  <c r="I56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63" i="1"/>
  <c r="H57" i="1"/>
  <c r="H58" i="1"/>
  <c r="H59" i="1"/>
  <c r="H60" i="1"/>
  <c r="H61" i="1"/>
  <c r="H56" i="1"/>
  <c r="J102" i="1" l="1"/>
  <c r="J140" i="1"/>
  <c r="J136" i="1"/>
  <c r="J132" i="1"/>
  <c r="J128" i="1"/>
  <c r="J124" i="1"/>
  <c r="J120" i="1"/>
  <c r="J116" i="1"/>
  <c r="J112" i="1"/>
  <c r="J104" i="1"/>
  <c r="J107" i="1"/>
  <c r="J103" i="1"/>
  <c r="J16" i="1"/>
  <c r="I16" i="1"/>
  <c r="H16" i="1"/>
  <c r="B120" i="3" l="1"/>
  <c r="C121" i="1" s="1"/>
  <c r="D120" i="3"/>
  <c r="D121" i="1" s="1"/>
  <c r="F120" i="3"/>
  <c r="E121" i="1" s="1"/>
  <c r="H120" i="3"/>
  <c r="F121" i="1" s="1"/>
  <c r="J120" i="3"/>
  <c r="G121" i="1" s="1"/>
  <c r="B188" i="3"/>
  <c r="D188" i="3"/>
  <c r="F188" i="3"/>
  <c r="H188" i="3"/>
  <c r="J188" i="3"/>
  <c r="B187" i="3"/>
  <c r="D187" i="3"/>
  <c r="F187" i="3"/>
  <c r="H187" i="3"/>
  <c r="J187" i="3"/>
  <c r="B186" i="3"/>
  <c r="D186" i="3"/>
  <c r="F186" i="3"/>
  <c r="H186" i="3"/>
  <c r="J186" i="3"/>
  <c r="B185" i="3"/>
  <c r="D185" i="3"/>
  <c r="F185" i="3"/>
  <c r="H185" i="3"/>
  <c r="J185" i="3"/>
  <c r="B184" i="3"/>
  <c r="D184" i="3"/>
  <c r="F184" i="3"/>
  <c r="H184" i="3"/>
  <c r="J184" i="3"/>
  <c r="B183" i="3"/>
  <c r="D183" i="3"/>
  <c r="F183" i="3"/>
  <c r="H183" i="3"/>
  <c r="J183" i="3"/>
  <c r="B182" i="3"/>
  <c r="D182" i="3"/>
  <c r="F182" i="3"/>
  <c r="H182" i="3"/>
  <c r="J182" i="3"/>
  <c r="B181" i="3"/>
  <c r="D181" i="3"/>
  <c r="F181" i="3"/>
  <c r="H181" i="3"/>
  <c r="J181" i="3"/>
  <c r="B180" i="3"/>
  <c r="D180" i="3"/>
  <c r="F180" i="3"/>
  <c r="H180" i="3"/>
  <c r="J180" i="3"/>
  <c r="B179" i="3"/>
  <c r="D179" i="3"/>
  <c r="F179" i="3"/>
  <c r="H179" i="3"/>
  <c r="J179" i="3"/>
  <c r="B178" i="3"/>
  <c r="C184" i="1" s="1"/>
  <c r="D178" i="3"/>
  <c r="D184" i="1" s="1"/>
  <c r="F178" i="3"/>
  <c r="E184" i="1" s="1"/>
  <c r="H178" i="3"/>
  <c r="F184" i="1" s="1"/>
  <c r="J178" i="3"/>
  <c r="G184" i="1" s="1"/>
  <c r="B177" i="3"/>
  <c r="C183" i="1" s="1"/>
  <c r="D177" i="3"/>
  <c r="D183" i="1" s="1"/>
  <c r="F177" i="3"/>
  <c r="E183" i="1" s="1"/>
  <c r="H177" i="3"/>
  <c r="F183" i="1" s="1"/>
  <c r="J177" i="3"/>
  <c r="G183" i="1" s="1"/>
  <c r="B176" i="3"/>
  <c r="C182" i="1" s="1"/>
  <c r="D176" i="3"/>
  <c r="D182" i="1" s="1"/>
  <c r="F176" i="3"/>
  <c r="E182" i="1" s="1"/>
  <c r="H176" i="3"/>
  <c r="F182" i="1" s="1"/>
  <c r="J176" i="3"/>
  <c r="G182" i="1" s="1"/>
  <c r="B175" i="3"/>
  <c r="C181" i="1" s="1"/>
  <c r="D175" i="3"/>
  <c r="D181" i="1" s="1"/>
  <c r="F175" i="3"/>
  <c r="E181" i="1" s="1"/>
  <c r="H175" i="3"/>
  <c r="F181" i="1" s="1"/>
  <c r="J175" i="3"/>
  <c r="G181" i="1" s="1"/>
  <c r="B174" i="3"/>
  <c r="C180" i="1" s="1"/>
  <c r="D174" i="3"/>
  <c r="D180" i="1" s="1"/>
  <c r="F174" i="3"/>
  <c r="E180" i="1" s="1"/>
  <c r="H174" i="3"/>
  <c r="F180" i="1" s="1"/>
  <c r="J174" i="3"/>
  <c r="G180" i="1" s="1"/>
  <c r="B173" i="3"/>
  <c r="C179" i="1" s="1"/>
  <c r="D173" i="3"/>
  <c r="D179" i="1" s="1"/>
  <c r="F173" i="3"/>
  <c r="E179" i="1" s="1"/>
  <c r="H173" i="3"/>
  <c r="F179" i="1" s="1"/>
  <c r="J173" i="3"/>
  <c r="G179" i="1" s="1"/>
  <c r="B172" i="3"/>
  <c r="C178" i="1" s="1"/>
  <c r="D172" i="3"/>
  <c r="D178" i="1" s="1"/>
  <c r="F172" i="3"/>
  <c r="E178" i="1" s="1"/>
  <c r="H172" i="3"/>
  <c r="F178" i="1" s="1"/>
  <c r="J172" i="3"/>
  <c r="G178" i="1" s="1"/>
  <c r="B171" i="3"/>
  <c r="C177" i="1" s="1"/>
  <c r="D171" i="3"/>
  <c r="D177" i="1" s="1"/>
  <c r="F171" i="3"/>
  <c r="E177" i="1" s="1"/>
  <c r="H171" i="3"/>
  <c r="F177" i="1" s="1"/>
  <c r="J171" i="3"/>
  <c r="G177" i="1" s="1"/>
  <c r="B170" i="3"/>
  <c r="C176" i="1" s="1"/>
  <c r="D170" i="3"/>
  <c r="D176" i="1" s="1"/>
  <c r="F170" i="3"/>
  <c r="E176" i="1" s="1"/>
  <c r="H170" i="3"/>
  <c r="F176" i="1" s="1"/>
  <c r="J170" i="3"/>
  <c r="G176" i="1" s="1"/>
  <c r="B169" i="3"/>
  <c r="C175" i="1" s="1"/>
  <c r="D169" i="3"/>
  <c r="D175" i="1" s="1"/>
  <c r="F169" i="3"/>
  <c r="E175" i="1" s="1"/>
  <c r="H169" i="3"/>
  <c r="F175" i="1" s="1"/>
  <c r="J169" i="3"/>
  <c r="G175" i="1" s="1"/>
  <c r="B168" i="3"/>
  <c r="C174" i="1" s="1"/>
  <c r="D168" i="3"/>
  <c r="D174" i="1" s="1"/>
  <c r="F168" i="3"/>
  <c r="E174" i="1" s="1"/>
  <c r="H168" i="3"/>
  <c r="F174" i="1" s="1"/>
  <c r="J168" i="3"/>
  <c r="G174" i="1" s="1"/>
  <c r="B167" i="3"/>
  <c r="C173" i="1" s="1"/>
  <c r="D167" i="3"/>
  <c r="D173" i="1" s="1"/>
  <c r="F167" i="3"/>
  <c r="E173" i="1" s="1"/>
  <c r="H167" i="3"/>
  <c r="F173" i="1" s="1"/>
  <c r="J167" i="3"/>
  <c r="G173" i="1" s="1"/>
  <c r="B166" i="3"/>
  <c r="C172" i="1" s="1"/>
  <c r="D166" i="3"/>
  <c r="D172" i="1" s="1"/>
  <c r="F166" i="3"/>
  <c r="E172" i="1" s="1"/>
  <c r="H166" i="3"/>
  <c r="F172" i="1" s="1"/>
  <c r="J166" i="3"/>
  <c r="G172" i="1" s="1"/>
  <c r="B165" i="3"/>
  <c r="C171" i="1" s="1"/>
  <c r="D165" i="3"/>
  <c r="D171" i="1" s="1"/>
  <c r="F165" i="3"/>
  <c r="E171" i="1" s="1"/>
  <c r="H165" i="3"/>
  <c r="F171" i="1" s="1"/>
  <c r="J165" i="3"/>
  <c r="G171" i="1" s="1"/>
  <c r="B164" i="3"/>
  <c r="C170" i="1" s="1"/>
  <c r="D164" i="3"/>
  <c r="D170" i="1" s="1"/>
  <c r="F164" i="3"/>
  <c r="E170" i="1" s="1"/>
  <c r="H164" i="3"/>
  <c r="F170" i="1" s="1"/>
  <c r="J164" i="3"/>
  <c r="G170" i="1" s="1"/>
  <c r="B142" i="3"/>
  <c r="D142" i="3"/>
  <c r="F142" i="3"/>
  <c r="H142" i="3"/>
  <c r="J142" i="3"/>
  <c r="B141" i="3"/>
  <c r="D141" i="3"/>
  <c r="F141" i="3"/>
  <c r="H141" i="3"/>
  <c r="J141" i="3"/>
  <c r="B140" i="3"/>
  <c r="D140" i="3"/>
  <c r="F140" i="3"/>
  <c r="H140" i="3"/>
  <c r="J140" i="3"/>
  <c r="B139" i="3"/>
  <c r="D139" i="3"/>
  <c r="F139" i="3"/>
  <c r="H139" i="3"/>
  <c r="J139" i="3"/>
  <c r="B138" i="3"/>
  <c r="D138" i="3"/>
  <c r="F138" i="3"/>
  <c r="H138" i="3"/>
  <c r="J138" i="3"/>
  <c r="B137" i="3"/>
  <c r="D137" i="3"/>
  <c r="F137" i="3"/>
  <c r="H137" i="3"/>
  <c r="J137" i="3"/>
  <c r="B136" i="3"/>
  <c r="D136" i="3"/>
  <c r="F136" i="3"/>
  <c r="H136" i="3"/>
  <c r="J136" i="3"/>
  <c r="B135" i="3"/>
  <c r="D135" i="3"/>
  <c r="F135" i="3"/>
  <c r="H135" i="3"/>
  <c r="J135" i="3"/>
  <c r="B134" i="3"/>
  <c r="D134" i="3"/>
  <c r="F134" i="3"/>
  <c r="H134" i="3"/>
  <c r="J134" i="3"/>
  <c r="B133" i="3"/>
  <c r="D133" i="3"/>
  <c r="F133" i="3"/>
  <c r="H133" i="3"/>
  <c r="J133" i="3"/>
  <c r="B132" i="3"/>
  <c r="C133" i="1" s="1"/>
  <c r="D132" i="3"/>
  <c r="D133" i="1" s="1"/>
  <c r="F132" i="3"/>
  <c r="E133" i="1" s="1"/>
  <c r="H132" i="3"/>
  <c r="F133" i="1" s="1"/>
  <c r="J132" i="3"/>
  <c r="G133" i="1" s="1"/>
  <c r="B131" i="3"/>
  <c r="C132" i="1" s="1"/>
  <c r="D131" i="3"/>
  <c r="D132" i="1" s="1"/>
  <c r="F131" i="3"/>
  <c r="E132" i="1" s="1"/>
  <c r="H131" i="3"/>
  <c r="F132" i="1" s="1"/>
  <c r="J131" i="3"/>
  <c r="G132" i="1" s="1"/>
  <c r="B130" i="3"/>
  <c r="C131" i="1" s="1"/>
  <c r="D130" i="3"/>
  <c r="D131" i="1" s="1"/>
  <c r="F130" i="3"/>
  <c r="E131" i="1" s="1"/>
  <c r="H130" i="3"/>
  <c r="F131" i="1" s="1"/>
  <c r="J130" i="3"/>
  <c r="G131" i="1" s="1"/>
  <c r="B129" i="3"/>
  <c r="C130" i="1" s="1"/>
  <c r="D129" i="3"/>
  <c r="D130" i="1" s="1"/>
  <c r="F129" i="3"/>
  <c r="E130" i="1" s="1"/>
  <c r="H129" i="3"/>
  <c r="F130" i="1" s="1"/>
  <c r="J129" i="3"/>
  <c r="G130" i="1" s="1"/>
  <c r="B128" i="3"/>
  <c r="C129" i="1" s="1"/>
  <c r="D128" i="3"/>
  <c r="D129" i="1" s="1"/>
  <c r="F128" i="3"/>
  <c r="E129" i="1" s="1"/>
  <c r="H128" i="3"/>
  <c r="F129" i="1" s="1"/>
  <c r="J128" i="3"/>
  <c r="G129" i="1" s="1"/>
  <c r="B127" i="3"/>
  <c r="C128" i="1" s="1"/>
  <c r="D127" i="3"/>
  <c r="D128" i="1" s="1"/>
  <c r="F127" i="3"/>
  <c r="E128" i="1" s="1"/>
  <c r="H127" i="3"/>
  <c r="F128" i="1" s="1"/>
  <c r="J127" i="3"/>
  <c r="G128" i="1" s="1"/>
  <c r="B126" i="3"/>
  <c r="C127" i="1" s="1"/>
  <c r="D126" i="3"/>
  <c r="D127" i="1" s="1"/>
  <c r="F126" i="3"/>
  <c r="E127" i="1" s="1"/>
  <c r="H126" i="3"/>
  <c r="F127" i="1" s="1"/>
  <c r="J126" i="3"/>
  <c r="G127" i="1" s="1"/>
  <c r="B125" i="3"/>
  <c r="C126" i="1" s="1"/>
  <c r="D125" i="3"/>
  <c r="D126" i="1" s="1"/>
  <c r="F125" i="3"/>
  <c r="E126" i="1" s="1"/>
  <c r="H125" i="3"/>
  <c r="F126" i="1" s="1"/>
  <c r="J125" i="3"/>
  <c r="G126" i="1" s="1"/>
  <c r="B124" i="3"/>
  <c r="C125" i="1" s="1"/>
  <c r="D124" i="3"/>
  <c r="D125" i="1" s="1"/>
  <c r="F124" i="3"/>
  <c r="E125" i="1" s="1"/>
  <c r="H124" i="3"/>
  <c r="F125" i="1" s="1"/>
  <c r="J124" i="3"/>
  <c r="G125" i="1" s="1"/>
  <c r="B123" i="3"/>
  <c r="C124" i="1" s="1"/>
  <c r="D123" i="3"/>
  <c r="D124" i="1" s="1"/>
  <c r="F123" i="3"/>
  <c r="E124" i="1" s="1"/>
  <c r="H123" i="3"/>
  <c r="F124" i="1" s="1"/>
  <c r="J123" i="3"/>
  <c r="G124" i="1" s="1"/>
  <c r="B122" i="3"/>
  <c r="C123" i="1" s="1"/>
  <c r="D122" i="3"/>
  <c r="D123" i="1" s="1"/>
  <c r="F122" i="3"/>
  <c r="E123" i="1" s="1"/>
  <c r="H122" i="3"/>
  <c r="F123" i="1" s="1"/>
  <c r="J122" i="3"/>
  <c r="G123" i="1" s="1"/>
  <c r="B121" i="3"/>
  <c r="C122" i="1" s="1"/>
  <c r="D121" i="3"/>
  <c r="D122" i="1" s="1"/>
  <c r="F121" i="3"/>
  <c r="E122" i="1" s="1"/>
  <c r="H121" i="3"/>
  <c r="F122" i="1" s="1"/>
  <c r="J121" i="3"/>
  <c r="G122" i="1" s="1"/>
  <c r="B119" i="3"/>
  <c r="C120" i="1" s="1"/>
  <c r="D119" i="3"/>
  <c r="D120" i="1" s="1"/>
  <c r="F119" i="3"/>
  <c r="E120" i="1" s="1"/>
  <c r="H119" i="3"/>
  <c r="F120" i="1" s="1"/>
  <c r="J119" i="3"/>
  <c r="G120" i="1" s="1"/>
  <c r="B118" i="3"/>
  <c r="C119" i="1" s="1"/>
  <c r="D118" i="3"/>
  <c r="D119" i="1" s="1"/>
  <c r="F118" i="3"/>
  <c r="E119" i="1" s="1"/>
  <c r="H118" i="3"/>
  <c r="F119" i="1" s="1"/>
  <c r="J118" i="3"/>
  <c r="G119" i="1" s="1"/>
  <c r="B96" i="3"/>
  <c r="D96" i="3"/>
  <c r="F96" i="3"/>
  <c r="H96" i="3"/>
  <c r="J96" i="3"/>
  <c r="B94" i="3"/>
  <c r="D94" i="3"/>
  <c r="F94" i="3"/>
  <c r="H94" i="3"/>
  <c r="J94" i="3"/>
  <c r="B95" i="3"/>
  <c r="D95" i="3"/>
  <c r="F95" i="3"/>
  <c r="H95" i="3"/>
  <c r="J95" i="3"/>
  <c r="B93" i="3"/>
  <c r="D93" i="3"/>
  <c r="F93" i="3"/>
  <c r="H93" i="3"/>
  <c r="J93" i="3"/>
  <c r="B92" i="3"/>
  <c r="D92" i="3"/>
  <c r="F92" i="3"/>
  <c r="H92" i="3"/>
  <c r="J92" i="3"/>
  <c r="B91" i="3"/>
  <c r="D91" i="3"/>
  <c r="F91" i="3"/>
  <c r="H91" i="3"/>
  <c r="J91" i="3"/>
  <c r="B90" i="3"/>
  <c r="D90" i="3"/>
  <c r="F90" i="3"/>
  <c r="H90" i="3"/>
  <c r="J90" i="3"/>
  <c r="B89" i="3"/>
  <c r="D89" i="3"/>
  <c r="F89" i="3"/>
  <c r="H89" i="3"/>
  <c r="J89" i="3"/>
  <c r="B88" i="3"/>
  <c r="D88" i="3"/>
  <c r="F88" i="3"/>
  <c r="H88" i="3"/>
  <c r="J88" i="3"/>
  <c r="B87" i="3"/>
  <c r="D87" i="3"/>
  <c r="F87" i="3"/>
  <c r="H87" i="3"/>
  <c r="J87" i="3"/>
  <c r="B86" i="3"/>
  <c r="C87" i="1" s="1"/>
  <c r="D86" i="3"/>
  <c r="D87" i="1" s="1"/>
  <c r="F86" i="3"/>
  <c r="E87" i="1" s="1"/>
  <c r="H86" i="3"/>
  <c r="F87" i="1" s="1"/>
  <c r="J86" i="3"/>
  <c r="G87" i="1" s="1"/>
  <c r="B85" i="3"/>
  <c r="C86" i="1" s="1"/>
  <c r="D85" i="3"/>
  <c r="D86" i="1" s="1"/>
  <c r="F85" i="3"/>
  <c r="E86" i="1" s="1"/>
  <c r="H85" i="3"/>
  <c r="F86" i="1" s="1"/>
  <c r="J85" i="3"/>
  <c r="G86" i="1" s="1"/>
  <c r="B84" i="3"/>
  <c r="C85" i="1" s="1"/>
  <c r="D84" i="3"/>
  <c r="D85" i="1" s="1"/>
  <c r="F84" i="3"/>
  <c r="E85" i="1" s="1"/>
  <c r="H84" i="3"/>
  <c r="F85" i="1" s="1"/>
  <c r="J84" i="3"/>
  <c r="G85" i="1" s="1"/>
  <c r="B83" i="3"/>
  <c r="C84" i="1" s="1"/>
  <c r="D83" i="3"/>
  <c r="D84" i="1" s="1"/>
  <c r="F83" i="3"/>
  <c r="E84" i="1" s="1"/>
  <c r="H83" i="3"/>
  <c r="F84" i="1" s="1"/>
  <c r="J83" i="3"/>
  <c r="G84" i="1" s="1"/>
  <c r="B82" i="3"/>
  <c r="C83" i="1" s="1"/>
  <c r="D82" i="3"/>
  <c r="D83" i="1" s="1"/>
  <c r="F82" i="3"/>
  <c r="E83" i="1" s="1"/>
  <c r="H82" i="3"/>
  <c r="F83" i="1" s="1"/>
  <c r="J82" i="3"/>
  <c r="G83" i="1" s="1"/>
  <c r="B81" i="3"/>
  <c r="C82" i="1" s="1"/>
  <c r="D81" i="3"/>
  <c r="D82" i="1" s="1"/>
  <c r="F81" i="3"/>
  <c r="E82" i="1" s="1"/>
  <c r="H81" i="3"/>
  <c r="F82" i="1" s="1"/>
  <c r="J81" i="3"/>
  <c r="G82" i="1" s="1"/>
  <c r="B80" i="3"/>
  <c r="C81" i="1" s="1"/>
  <c r="D80" i="3"/>
  <c r="D81" i="1" s="1"/>
  <c r="F80" i="3"/>
  <c r="E81" i="1" s="1"/>
  <c r="H80" i="3"/>
  <c r="F81" i="1" s="1"/>
  <c r="J80" i="3"/>
  <c r="G81" i="1" s="1"/>
  <c r="B79" i="3"/>
  <c r="C80" i="1" s="1"/>
  <c r="D79" i="3"/>
  <c r="D80" i="1" s="1"/>
  <c r="F79" i="3"/>
  <c r="E80" i="1" s="1"/>
  <c r="H79" i="3"/>
  <c r="F80" i="1" s="1"/>
  <c r="J79" i="3"/>
  <c r="G80" i="1" s="1"/>
  <c r="B78" i="3"/>
  <c r="C79" i="1" s="1"/>
  <c r="D78" i="3"/>
  <c r="D79" i="1" s="1"/>
  <c r="F78" i="3"/>
  <c r="E79" i="1" s="1"/>
  <c r="H78" i="3"/>
  <c r="F79" i="1" s="1"/>
  <c r="J78" i="3"/>
  <c r="G79" i="1" s="1"/>
  <c r="B77" i="3"/>
  <c r="C78" i="1" s="1"/>
  <c r="D77" i="3"/>
  <c r="D78" i="1" s="1"/>
  <c r="F77" i="3"/>
  <c r="E78" i="1" s="1"/>
  <c r="H77" i="3"/>
  <c r="F78" i="1" s="1"/>
  <c r="J77" i="3"/>
  <c r="G78" i="1" s="1"/>
  <c r="B76" i="3"/>
  <c r="C77" i="1" s="1"/>
  <c r="D76" i="3"/>
  <c r="D77" i="1" s="1"/>
  <c r="F76" i="3"/>
  <c r="E77" i="1" s="1"/>
  <c r="H76" i="3"/>
  <c r="F77" i="1" s="1"/>
  <c r="J76" i="3"/>
  <c r="G77" i="1" s="1"/>
  <c r="B75" i="3"/>
  <c r="C76" i="1" s="1"/>
  <c r="D75" i="3"/>
  <c r="D76" i="1" s="1"/>
  <c r="F75" i="3"/>
  <c r="E76" i="1" s="1"/>
  <c r="H75" i="3"/>
  <c r="F76" i="1" s="1"/>
  <c r="J75" i="3"/>
  <c r="G76" i="1" s="1"/>
  <c r="B74" i="3"/>
  <c r="C75" i="1" s="1"/>
  <c r="D74" i="3"/>
  <c r="D75" i="1" s="1"/>
  <c r="F74" i="3"/>
  <c r="E75" i="1" s="1"/>
  <c r="H74" i="3"/>
  <c r="F75" i="1" s="1"/>
  <c r="J74" i="3"/>
  <c r="G75" i="1" s="1"/>
  <c r="B73" i="3"/>
  <c r="C74" i="1" s="1"/>
  <c r="D73" i="3"/>
  <c r="D74" i="1" s="1"/>
  <c r="F73" i="3"/>
  <c r="E74" i="1" s="1"/>
  <c r="H73" i="3"/>
  <c r="F74" i="1" s="1"/>
  <c r="J73" i="3"/>
  <c r="G74" i="1" s="1"/>
  <c r="B72" i="3"/>
  <c r="C73" i="1" s="1"/>
  <c r="D72" i="3"/>
  <c r="D73" i="1" s="1"/>
  <c r="F72" i="3"/>
  <c r="E73" i="1" s="1"/>
  <c r="H72" i="3"/>
  <c r="F73" i="1" s="1"/>
  <c r="J72" i="3"/>
  <c r="G73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17" i="1"/>
  <c r="J11" i="1"/>
  <c r="J12" i="1"/>
  <c r="J13" i="1"/>
  <c r="J14" i="1"/>
  <c r="J15" i="1"/>
  <c r="J10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17" i="1"/>
  <c r="I11" i="1"/>
  <c r="I12" i="1"/>
  <c r="I13" i="1"/>
  <c r="I14" i="1"/>
  <c r="I15" i="1"/>
  <c r="I10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17" i="1"/>
  <c r="H11" i="1"/>
  <c r="H12" i="1"/>
  <c r="H13" i="1"/>
  <c r="H14" i="1"/>
  <c r="H15" i="1"/>
  <c r="H10" i="1"/>
  <c r="B50" i="3" l="1"/>
  <c r="D50" i="3"/>
  <c r="F50" i="3"/>
  <c r="H50" i="3"/>
  <c r="J50" i="3"/>
  <c r="B49" i="3"/>
  <c r="D49" i="3"/>
  <c r="F49" i="3"/>
  <c r="H49" i="3"/>
  <c r="J49" i="3"/>
  <c r="B48" i="3"/>
  <c r="D48" i="3"/>
  <c r="F48" i="3"/>
  <c r="H48" i="3"/>
  <c r="J48" i="3"/>
  <c r="B47" i="3"/>
  <c r="D47" i="3"/>
  <c r="F47" i="3"/>
  <c r="H47" i="3"/>
  <c r="J47" i="3"/>
  <c r="B46" i="3"/>
  <c r="D46" i="3"/>
  <c r="F46" i="3"/>
  <c r="H46" i="3"/>
  <c r="J46" i="3"/>
  <c r="B45" i="3"/>
  <c r="D45" i="3"/>
  <c r="F45" i="3"/>
  <c r="H45" i="3"/>
  <c r="J45" i="3"/>
  <c r="B44" i="3"/>
  <c r="D44" i="3"/>
  <c r="F44" i="3"/>
  <c r="H44" i="3"/>
  <c r="J44" i="3"/>
  <c r="B43" i="3"/>
  <c r="D43" i="3"/>
  <c r="F43" i="3"/>
  <c r="H43" i="3"/>
  <c r="J43" i="3"/>
  <c r="B42" i="3"/>
  <c r="D42" i="3"/>
  <c r="F42" i="3"/>
  <c r="H42" i="3"/>
  <c r="J42" i="3"/>
  <c r="B41" i="3"/>
  <c r="D41" i="3"/>
  <c r="F41" i="3"/>
  <c r="H41" i="3"/>
  <c r="J41" i="3"/>
  <c r="B40" i="3"/>
  <c r="C41" i="1" s="1"/>
  <c r="D40" i="3"/>
  <c r="D41" i="1" s="1"/>
  <c r="F40" i="3"/>
  <c r="E41" i="1" s="1"/>
  <c r="H40" i="3"/>
  <c r="F41" i="1" s="1"/>
  <c r="J40" i="3"/>
  <c r="G41" i="1" s="1"/>
  <c r="B39" i="3"/>
  <c r="C40" i="1" s="1"/>
  <c r="D39" i="3"/>
  <c r="D40" i="1" s="1"/>
  <c r="F39" i="3"/>
  <c r="E40" i="1" s="1"/>
  <c r="H39" i="3"/>
  <c r="F40" i="1" s="1"/>
  <c r="J39" i="3"/>
  <c r="G40" i="1" s="1"/>
  <c r="B38" i="3"/>
  <c r="C39" i="1" s="1"/>
  <c r="D38" i="3"/>
  <c r="D39" i="1" s="1"/>
  <c r="F38" i="3"/>
  <c r="E39" i="1" s="1"/>
  <c r="H38" i="3"/>
  <c r="F39" i="1" s="1"/>
  <c r="J38" i="3"/>
  <c r="G39" i="1" s="1"/>
  <c r="B37" i="3"/>
  <c r="C38" i="1" s="1"/>
  <c r="D37" i="3"/>
  <c r="D38" i="1" s="1"/>
  <c r="F37" i="3"/>
  <c r="E38" i="1" s="1"/>
  <c r="H37" i="3"/>
  <c r="F38" i="1" s="1"/>
  <c r="J37" i="3"/>
  <c r="G38" i="1" s="1"/>
  <c r="B36" i="3"/>
  <c r="C37" i="1" s="1"/>
  <c r="D36" i="3"/>
  <c r="D37" i="1" s="1"/>
  <c r="F36" i="3"/>
  <c r="E37" i="1" s="1"/>
  <c r="H36" i="3"/>
  <c r="F37" i="1" s="1"/>
  <c r="J36" i="3"/>
  <c r="G37" i="1" s="1"/>
  <c r="B35" i="3"/>
  <c r="C36" i="1" s="1"/>
  <c r="D35" i="3"/>
  <c r="D36" i="1" s="1"/>
  <c r="F35" i="3"/>
  <c r="E36" i="1" s="1"/>
  <c r="H35" i="3"/>
  <c r="F36" i="1" s="1"/>
  <c r="J35" i="3"/>
  <c r="G36" i="1" s="1"/>
  <c r="B34" i="3"/>
  <c r="C35" i="1" s="1"/>
  <c r="D34" i="3"/>
  <c r="D35" i="1" s="1"/>
  <c r="F34" i="3"/>
  <c r="E35" i="1" s="1"/>
  <c r="H34" i="3"/>
  <c r="F35" i="1" s="1"/>
  <c r="J34" i="3"/>
  <c r="G35" i="1" s="1"/>
  <c r="B33" i="3"/>
  <c r="C34" i="1" s="1"/>
  <c r="D33" i="3"/>
  <c r="D34" i="1" s="1"/>
  <c r="F33" i="3"/>
  <c r="E34" i="1" s="1"/>
  <c r="H33" i="3"/>
  <c r="F34" i="1" s="1"/>
  <c r="J33" i="3"/>
  <c r="G34" i="1" s="1"/>
  <c r="B32" i="3"/>
  <c r="C33" i="1" s="1"/>
  <c r="D32" i="3"/>
  <c r="D33" i="1" s="1"/>
  <c r="F32" i="3"/>
  <c r="E33" i="1" s="1"/>
  <c r="H32" i="3"/>
  <c r="F33" i="1" s="1"/>
  <c r="J32" i="3"/>
  <c r="G33" i="1" s="1"/>
  <c r="B31" i="3"/>
  <c r="C32" i="1" s="1"/>
  <c r="D31" i="3"/>
  <c r="D32" i="1" s="1"/>
  <c r="F31" i="3"/>
  <c r="E32" i="1" s="1"/>
  <c r="H31" i="3"/>
  <c r="F32" i="1" s="1"/>
  <c r="J31" i="3"/>
  <c r="G32" i="1" s="1"/>
  <c r="B30" i="3"/>
  <c r="C31" i="1" s="1"/>
  <c r="D30" i="3"/>
  <c r="D31" i="1" s="1"/>
  <c r="F30" i="3"/>
  <c r="E31" i="1" s="1"/>
  <c r="H30" i="3"/>
  <c r="F31" i="1" s="1"/>
  <c r="J30" i="3"/>
  <c r="G31" i="1" s="1"/>
  <c r="B29" i="3"/>
  <c r="C30" i="1" s="1"/>
  <c r="D29" i="3"/>
  <c r="D30" i="1" s="1"/>
  <c r="F29" i="3"/>
  <c r="E30" i="1" s="1"/>
  <c r="H29" i="3"/>
  <c r="F30" i="1" s="1"/>
  <c r="J29" i="3"/>
  <c r="G30" i="1" s="1"/>
  <c r="B28" i="3"/>
  <c r="C29" i="1" s="1"/>
  <c r="D28" i="3"/>
  <c r="D29" i="1" s="1"/>
  <c r="F28" i="3"/>
  <c r="E29" i="1" s="1"/>
  <c r="H28" i="3"/>
  <c r="F29" i="1" s="1"/>
  <c r="J28" i="3"/>
  <c r="G29" i="1" s="1"/>
  <c r="B27" i="3"/>
  <c r="C28" i="1" s="1"/>
  <c r="D27" i="3"/>
  <c r="D28" i="1" s="1"/>
  <c r="F27" i="3"/>
  <c r="E28" i="1" s="1"/>
  <c r="H27" i="3"/>
  <c r="F28" i="1" s="1"/>
  <c r="J27" i="3"/>
  <c r="G28" i="1" s="1"/>
  <c r="B26" i="3"/>
  <c r="C27" i="1" s="1"/>
  <c r="D26" i="3"/>
  <c r="D27" i="1" s="1"/>
  <c r="F26" i="3"/>
  <c r="E27" i="1" s="1"/>
  <c r="H26" i="3"/>
  <c r="F27" i="1" s="1"/>
  <c r="J26" i="3"/>
  <c r="G27" i="1" s="1"/>
  <c r="G159" i="1" l="1"/>
  <c r="F159" i="1"/>
  <c r="E159" i="1"/>
  <c r="D159" i="1"/>
  <c r="C159" i="1"/>
  <c r="G16" i="1"/>
  <c r="F16" i="1"/>
  <c r="E16" i="1"/>
  <c r="D16" i="1"/>
  <c r="G62" i="1"/>
  <c r="F62" i="1"/>
  <c r="E62" i="1"/>
  <c r="D62" i="1"/>
  <c r="C62" i="1"/>
  <c r="G108" i="1"/>
  <c r="F108" i="1"/>
  <c r="E108" i="1"/>
  <c r="D108" i="1"/>
  <c r="C108" i="1"/>
  <c r="C16" i="1"/>
  <c r="J147" i="3"/>
  <c r="G153" i="1" s="1"/>
  <c r="J148" i="3"/>
  <c r="G154" i="1" s="1"/>
  <c r="J149" i="3"/>
  <c r="G155" i="1" s="1"/>
  <c r="J150" i="3"/>
  <c r="G156" i="1" s="1"/>
  <c r="J151" i="3"/>
  <c r="G157" i="1" s="1"/>
  <c r="J155" i="3"/>
  <c r="G161" i="1" s="1"/>
  <c r="J156" i="3"/>
  <c r="G162" i="1" s="1"/>
  <c r="J157" i="3"/>
  <c r="G163" i="1" s="1"/>
  <c r="J158" i="3"/>
  <c r="G164" i="1" s="1"/>
  <c r="J159" i="3"/>
  <c r="G165" i="1" s="1"/>
  <c r="J160" i="3"/>
  <c r="G166" i="1" s="1"/>
  <c r="J161" i="3"/>
  <c r="G167" i="1" s="1"/>
  <c r="J162" i="3"/>
  <c r="G168" i="1" s="1"/>
  <c r="J163" i="3"/>
  <c r="G169" i="1" s="1"/>
  <c r="H147" i="3"/>
  <c r="F153" i="1" s="1"/>
  <c r="H148" i="3"/>
  <c r="F154" i="1" s="1"/>
  <c r="H149" i="3"/>
  <c r="F155" i="1" s="1"/>
  <c r="H150" i="3"/>
  <c r="F156" i="1" s="1"/>
  <c r="H151" i="3"/>
  <c r="F157" i="1" s="1"/>
  <c r="H155" i="3"/>
  <c r="F161" i="1" s="1"/>
  <c r="H156" i="3"/>
  <c r="F162" i="1" s="1"/>
  <c r="H157" i="3"/>
  <c r="F163" i="1" s="1"/>
  <c r="H158" i="3"/>
  <c r="F164" i="1" s="1"/>
  <c r="H159" i="3"/>
  <c r="F165" i="1" s="1"/>
  <c r="H160" i="3"/>
  <c r="F166" i="1" s="1"/>
  <c r="H161" i="3"/>
  <c r="F167" i="1" s="1"/>
  <c r="H162" i="3"/>
  <c r="F168" i="1" s="1"/>
  <c r="H163" i="3"/>
  <c r="F169" i="1" s="1"/>
  <c r="F147" i="3"/>
  <c r="E153" i="1" s="1"/>
  <c r="F148" i="3"/>
  <c r="E154" i="1" s="1"/>
  <c r="F149" i="3"/>
  <c r="E155" i="1" s="1"/>
  <c r="F150" i="3"/>
  <c r="E156" i="1" s="1"/>
  <c r="F151" i="3"/>
  <c r="E157" i="1" s="1"/>
  <c r="F155" i="3"/>
  <c r="E161" i="1" s="1"/>
  <c r="F156" i="3"/>
  <c r="E162" i="1" s="1"/>
  <c r="F157" i="3"/>
  <c r="E163" i="1" s="1"/>
  <c r="F158" i="3"/>
  <c r="E164" i="1" s="1"/>
  <c r="F159" i="3"/>
  <c r="E165" i="1" s="1"/>
  <c r="F160" i="3"/>
  <c r="E166" i="1" s="1"/>
  <c r="F161" i="3"/>
  <c r="E167" i="1" s="1"/>
  <c r="F162" i="3"/>
  <c r="E168" i="1" s="1"/>
  <c r="F163" i="3"/>
  <c r="E169" i="1" s="1"/>
  <c r="D147" i="3"/>
  <c r="D153" i="1" s="1"/>
  <c r="D148" i="3"/>
  <c r="D154" i="1" s="1"/>
  <c r="D149" i="3"/>
  <c r="D155" i="1" s="1"/>
  <c r="D150" i="3"/>
  <c r="D156" i="1" s="1"/>
  <c r="D151" i="3"/>
  <c r="D157" i="1" s="1"/>
  <c r="D155" i="3"/>
  <c r="D161" i="1" s="1"/>
  <c r="D156" i="3"/>
  <c r="D162" i="1" s="1"/>
  <c r="D157" i="3"/>
  <c r="D163" i="1" s="1"/>
  <c r="D158" i="3"/>
  <c r="D164" i="1" s="1"/>
  <c r="D159" i="3"/>
  <c r="D165" i="1" s="1"/>
  <c r="D160" i="3"/>
  <c r="D166" i="1" s="1"/>
  <c r="D161" i="3"/>
  <c r="D167" i="1" s="1"/>
  <c r="D162" i="3"/>
  <c r="D168" i="1" s="1"/>
  <c r="D163" i="3"/>
  <c r="D169" i="1" s="1"/>
  <c r="B147" i="3"/>
  <c r="C153" i="1" s="1"/>
  <c r="B148" i="3"/>
  <c r="C154" i="1" s="1"/>
  <c r="B149" i="3"/>
  <c r="C155" i="1" s="1"/>
  <c r="B150" i="3"/>
  <c r="C156" i="1" s="1"/>
  <c r="B151" i="3"/>
  <c r="C157" i="1" s="1"/>
  <c r="B163" i="3"/>
  <c r="C169" i="1" s="1"/>
  <c r="B155" i="3"/>
  <c r="C161" i="1" s="1"/>
  <c r="B156" i="3"/>
  <c r="C162" i="1" s="1"/>
  <c r="B157" i="3"/>
  <c r="C163" i="1" s="1"/>
  <c r="B158" i="3"/>
  <c r="C164" i="1" s="1"/>
  <c r="B159" i="3"/>
  <c r="C165" i="1" s="1"/>
  <c r="B160" i="3"/>
  <c r="C166" i="1" s="1"/>
  <c r="B161" i="3"/>
  <c r="C167" i="1" s="1"/>
  <c r="B162" i="3"/>
  <c r="C168" i="1" s="1"/>
  <c r="J154" i="3"/>
  <c r="G160" i="1" s="1"/>
  <c r="J152" i="3"/>
  <c r="G158" i="1" s="1"/>
  <c r="H154" i="3"/>
  <c r="F160" i="1" s="1"/>
  <c r="H152" i="3"/>
  <c r="F158" i="1" s="1"/>
  <c r="F152" i="3"/>
  <c r="E158" i="1" s="1"/>
  <c r="F154" i="3"/>
  <c r="E160" i="1" s="1"/>
  <c r="D154" i="3"/>
  <c r="D160" i="1" s="1"/>
  <c r="D152" i="3"/>
  <c r="D158" i="1" s="1"/>
  <c r="B152" i="3"/>
  <c r="C158" i="1" s="1"/>
  <c r="B154" i="3"/>
  <c r="C160" i="1" s="1"/>
  <c r="J101" i="3"/>
  <c r="G102" i="1" s="1"/>
  <c r="J102" i="3"/>
  <c r="G103" i="1" s="1"/>
  <c r="J103" i="3"/>
  <c r="G104" i="1" s="1"/>
  <c r="J104" i="3"/>
  <c r="G105" i="1" s="1"/>
  <c r="J105" i="3"/>
  <c r="G106" i="1" s="1"/>
  <c r="J109" i="3"/>
  <c r="G110" i="1" s="1"/>
  <c r="J110" i="3"/>
  <c r="G111" i="1" s="1"/>
  <c r="J111" i="3"/>
  <c r="G112" i="1" s="1"/>
  <c r="J112" i="3"/>
  <c r="G113" i="1" s="1"/>
  <c r="J113" i="3"/>
  <c r="G114" i="1" s="1"/>
  <c r="J114" i="3"/>
  <c r="G115" i="1" s="1"/>
  <c r="J115" i="3"/>
  <c r="G116" i="1" s="1"/>
  <c r="J116" i="3"/>
  <c r="G117" i="1" s="1"/>
  <c r="J117" i="3"/>
  <c r="G118" i="1" s="1"/>
  <c r="H101" i="3"/>
  <c r="F102" i="1" s="1"/>
  <c r="H102" i="3"/>
  <c r="F103" i="1" s="1"/>
  <c r="H103" i="3"/>
  <c r="F104" i="1" s="1"/>
  <c r="H104" i="3"/>
  <c r="F105" i="1" s="1"/>
  <c r="H105" i="3"/>
  <c r="F106" i="1" s="1"/>
  <c r="H109" i="3"/>
  <c r="F110" i="1" s="1"/>
  <c r="H110" i="3"/>
  <c r="F111" i="1" s="1"/>
  <c r="H111" i="3"/>
  <c r="F112" i="1" s="1"/>
  <c r="H112" i="3"/>
  <c r="F113" i="1" s="1"/>
  <c r="H113" i="3"/>
  <c r="F114" i="1" s="1"/>
  <c r="H114" i="3"/>
  <c r="F115" i="1" s="1"/>
  <c r="H115" i="3"/>
  <c r="F116" i="1" s="1"/>
  <c r="H116" i="3"/>
  <c r="F117" i="1" s="1"/>
  <c r="H117" i="3"/>
  <c r="F118" i="1" s="1"/>
  <c r="F101" i="3"/>
  <c r="E102" i="1" s="1"/>
  <c r="F102" i="3"/>
  <c r="E103" i="1" s="1"/>
  <c r="F103" i="3"/>
  <c r="E104" i="1" s="1"/>
  <c r="F104" i="3"/>
  <c r="E105" i="1" s="1"/>
  <c r="F105" i="3"/>
  <c r="E106" i="1" s="1"/>
  <c r="F109" i="3"/>
  <c r="E110" i="1" s="1"/>
  <c r="F110" i="3"/>
  <c r="E111" i="1" s="1"/>
  <c r="F111" i="3"/>
  <c r="E112" i="1" s="1"/>
  <c r="F112" i="3"/>
  <c r="E113" i="1" s="1"/>
  <c r="F113" i="3"/>
  <c r="E114" i="1" s="1"/>
  <c r="F114" i="3"/>
  <c r="E115" i="1" s="1"/>
  <c r="F115" i="3"/>
  <c r="E116" i="1" s="1"/>
  <c r="F116" i="3"/>
  <c r="E117" i="1" s="1"/>
  <c r="F117" i="3"/>
  <c r="E118" i="1" s="1"/>
  <c r="D101" i="3"/>
  <c r="D102" i="1" s="1"/>
  <c r="D102" i="3"/>
  <c r="D103" i="1" s="1"/>
  <c r="D103" i="3"/>
  <c r="D104" i="1" s="1"/>
  <c r="D104" i="3"/>
  <c r="D105" i="1" s="1"/>
  <c r="D105" i="3"/>
  <c r="D106" i="1" s="1"/>
  <c r="D109" i="3"/>
  <c r="D110" i="1" s="1"/>
  <c r="D110" i="3"/>
  <c r="D111" i="1" s="1"/>
  <c r="D111" i="3"/>
  <c r="D112" i="1" s="1"/>
  <c r="D112" i="3"/>
  <c r="D113" i="1" s="1"/>
  <c r="D113" i="3"/>
  <c r="D114" i="1" s="1"/>
  <c r="D114" i="3"/>
  <c r="D115" i="1" s="1"/>
  <c r="D115" i="3"/>
  <c r="D116" i="1" s="1"/>
  <c r="D116" i="3"/>
  <c r="D117" i="1" s="1"/>
  <c r="D117" i="3"/>
  <c r="D118" i="1" s="1"/>
  <c r="B101" i="3"/>
  <c r="C102" i="1" s="1"/>
  <c r="B102" i="3"/>
  <c r="C103" i="1" s="1"/>
  <c r="B103" i="3"/>
  <c r="C104" i="1" s="1"/>
  <c r="B104" i="3"/>
  <c r="C105" i="1" s="1"/>
  <c r="B105" i="3"/>
  <c r="C106" i="1" s="1"/>
  <c r="B109" i="3"/>
  <c r="C110" i="1" s="1"/>
  <c r="B110" i="3"/>
  <c r="C111" i="1" s="1"/>
  <c r="B111" i="3"/>
  <c r="C112" i="1" s="1"/>
  <c r="B112" i="3"/>
  <c r="C113" i="1" s="1"/>
  <c r="B113" i="3"/>
  <c r="C114" i="1" s="1"/>
  <c r="B114" i="3"/>
  <c r="C115" i="1" s="1"/>
  <c r="B115" i="3"/>
  <c r="C116" i="1" s="1"/>
  <c r="B116" i="3"/>
  <c r="C117" i="1" s="1"/>
  <c r="B117" i="3"/>
  <c r="C118" i="1" s="1"/>
  <c r="B106" i="3"/>
  <c r="C107" i="1" s="1"/>
  <c r="D106" i="3"/>
  <c r="D107" i="1" s="1"/>
  <c r="F106" i="3"/>
  <c r="E107" i="1" s="1"/>
  <c r="H106" i="3"/>
  <c r="F107" i="1" s="1"/>
  <c r="J106" i="3"/>
  <c r="G107" i="1" s="1"/>
  <c r="J108" i="3"/>
  <c r="G109" i="1" s="1"/>
  <c r="H108" i="3"/>
  <c r="F109" i="1" s="1"/>
  <c r="F108" i="3"/>
  <c r="E109" i="1" s="1"/>
  <c r="D108" i="3"/>
  <c r="D109" i="1" s="1"/>
  <c r="B108" i="3"/>
  <c r="C109" i="1" s="1"/>
  <c r="B63" i="3"/>
  <c r="C64" i="1" s="1"/>
  <c r="B64" i="3"/>
  <c r="C65" i="1" s="1"/>
  <c r="B65" i="3"/>
  <c r="C66" i="1" s="1"/>
  <c r="B66" i="3"/>
  <c r="C67" i="1" s="1"/>
  <c r="B67" i="3"/>
  <c r="C68" i="1" s="1"/>
  <c r="B68" i="3"/>
  <c r="C69" i="1" s="1"/>
  <c r="B69" i="3"/>
  <c r="C70" i="1" s="1"/>
  <c r="B70" i="3"/>
  <c r="C71" i="1" s="1"/>
  <c r="B71" i="3"/>
  <c r="C72" i="1" s="1"/>
  <c r="D63" i="3"/>
  <c r="D64" i="1" s="1"/>
  <c r="D64" i="3"/>
  <c r="D65" i="1" s="1"/>
  <c r="D65" i="3"/>
  <c r="D66" i="1" s="1"/>
  <c r="D66" i="3"/>
  <c r="D67" i="1" s="1"/>
  <c r="D67" i="3"/>
  <c r="D68" i="1" s="1"/>
  <c r="D68" i="3"/>
  <c r="D69" i="1" s="1"/>
  <c r="D69" i="3"/>
  <c r="D70" i="1" s="1"/>
  <c r="D70" i="3"/>
  <c r="D71" i="1" s="1"/>
  <c r="D71" i="3"/>
  <c r="D72" i="1" s="1"/>
  <c r="F63" i="3"/>
  <c r="E64" i="1" s="1"/>
  <c r="F64" i="3"/>
  <c r="E65" i="1" s="1"/>
  <c r="F65" i="3"/>
  <c r="E66" i="1" s="1"/>
  <c r="F66" i="3"/>
  <c r="E67" i="1" s="1"/>
  <c r="F67" i="3"/>
  <c r="E68" i="1" s="1"/>
  <c r="F68" i="3"/>
  <c r="E69" i="1" s="1"/>
  <c r="F69" i="3"/>
  <c r="E70" i="1" s="1"/>
  <c r="F70" i="3"/>
  <c r="E71" i="1" s="1"/>
  <c r="F71" i="3"/>
  <c r="E72" i="1" s="1"/>
  <c r="H63" i="3"/>
  <c r="F64" i="1" s="1"/>
  <c r="H64" i="3"/>
  <c r="F65" i="1" s="1"/>
  <c r="H65" i="3"/>
  <c r="F66" i="1" s="1"/>
  <c r="H66" i="3"/>
  <c r="F67" i="1" s="1"/>
  <c r="H67" i="3"/>
  <c r="F68" i="1" s="1"/>
  <c r="H68" i="3"/>
  <c r="F69" i="1" s="1"/>
  <c r="H69" i="3"/>
  <c r="F70" i="1" s="1"/>
  <c r="H70" i="3"/>
  <c r="F71" i="1" s="1"/>
  <c r="H71" i="3"/>
  <c r="F72" i="1" s="1"/>
  <c r="J63" i="3"/>
  <c r="G64" i="1" s="1"/>
  <c r="J64" i="3"/>
  <c r="G65" i="1" s="1"/>
  <c r="J65" i="3"/>
  <c r="G66" i="1" s="1"/>
  <c r="J66" i="3"/>
  <c r="G67" i="1" s="1"/>
  <c r="J67" i="3"/>
  <c r="G68" i="1" s="1"/>
  <c r="J68" i="3"/>
  <c r="G69" i="1" s="1"/>
  <c r="J69" i="3"/>
  <c r="G70" i="1" s="1"/>
  <c r="J70" i="3"/>
  <c r="G71" i="1" s="1"/>
  <c r="J71" i="3"/>
  <c r="G72" i="1" s="1"/>
  <c r="J55" i="3"/>
  <c r="G56" i="1" s="1"/>
  <c r="J56" i="3"/>
  <c r="G57" i="1" s="1"/>
  <c r="J57" i="3"/>
  <c r="G58" i="1" s="1"/>
  <c r="J58" i="3"/>
  <c r="G59" i="1" s="1"/>
  <c r="J59" i="3"/>
  <c r="G60" i="1" s="1"/>
  <c r="H55" i="3"/>
  <c r="F56" i="1" s="1"/>
  <c r="H56" i="3"/>
  <c r="F57" i="1" s="1"/>
  <c r="H57" i="3"/>
  <c r="F58" i="1" s="1"/>
  <c r="H58" i="3"/>
  <c r="F59" i="1" s="1"/>
  <c r="H59" i="3"/>
  <c r="F60" i="1" s="1"/>
  <c r="F55" i="3"/>
  <c r="E56" i="1" s="1"/>
  <c r="F56" i="3"/>
  <c r="E57" i="1" s="1"/>
  <c r="F57" i="3"/>
  <c r="E58" i="1" s="1"/>
  <c r="F58" i="3"/>
  <c r="E59" i="1" s="1"/>
  <c r="F59" i="3"/>
  <c r="E60" i="1" s="1"/>
  <c r="D55" i="3"/>
  <c r="D56" i="1" s="1"/>
  <c r="D56" i="3"/>
  <c r="D57" i="1" s="1"/>
  <c r="D57" i="3"/>
  <c r="D58" i="1" s="1"/>
  <c r="D58" i="3"/>
  <c r="D59" i="1" s="1"/>
  <c r="D59" i="3"/>
  <c r="D60" i="1" s="1"/>
  <c r="D60" i="3"/>
  <c r="D61" i="1" s="1"/>
  <c r="F60" i="3"/>
  <c r="E61" i="1" s="1"/>
  <c r="H60" i="3"/>
  <c r="F61" i="1" s="1"/>
  <c r="J60" i="3"/>
  <c r="G61" i="1" s="1"/>
  <c r="J62" i="3"/>
  <c r="G63" i="1" s="1"/>
  <c r="H62" i="3"/>
  <c r="F63" i="1" s="1"/>
  <c r="F62" i="3"/>
  <c r="E63" i="1" s="1"/>
  <c r="D62" i="3"/>
  <c r="D63" i="1" s="1"/>
  <c r="B55" i="3"/>
  <c r="C56" i="1" s="1"/>
  <c r="B56" i="3"/>
  <c r="C57" i="1" s="1"/>
  <c r="B57" i="3"/>
  <c r="C58" i="1" s="1"/>
  <c r="B58" i="3"/>
  <c r="C59" i="1" s="1"/>
  <c r="B59" i="3"/>
  <c r="C60" i="1" s="1"/>
  <c r="B60" i="3"/>
  <c r="C61" i="1" s="1"/>
  <c r="B62" i="3"/>
  <c r="C63" i="1" s="1"/>
  <c r="J9" i="3"/>
  <c r="G10" i="1" s="1"/>
  <c r="J10" i="3"/>
  <c r="G11" i="1" s="1"/>
  <c r="J11" i="3"/>
  <c r="G12" i="1" s="1"/>
  <c r="J12" i="3"/>
  <c r="G13" i="1" s="1"/>
  <c r="J13" i="3"/>
  <c r="G14" i="1" s="1"/>
  <c r="H9" i="3"/>
  <c r="F10" i="1" s="1"/>
  <c r="H10" i="3"/>
  <c r="F11" i="1" s="1"/>
  <c r="H11" i="3"/>
  <c r="F12" i="1" s="1"/>
  <c r="H12" i="3"/>
  <c r="F13" i="1" s="1"/>
  <c r="H13" i="3"/>
  <c r="F14" i="1" s="1"/>
  <c r="F9" i="3"/>
  <c r="E10" i="1" s="1"/>
  <c r="F10" i="3"/>
  <c r="E11" i="1" s="1"/>
  <c r="F11" i="3"/>
  <c r="E12" i="1" s="1"/>
  <c r="F12" i="3"/>
  <c r="E13" i="1" s="1"/>
  <c r="F13" i="3"/>
  <c r="E14" i="1" s="1"/>
  <c r="D9" i="3"/>
  <c r="D10" i="1" s="1"/>
  <c r="D10" i="3"/>
  <c r="D11" i="1" s="1"/>
  <c r="D11" i="3"/>
  <c r="D12" i="1" s="1"/>
  <c r="D12" i="3"/>
  <c r="D13" i="1" s="1"/>
  <c r="D13" i="3"/>
  <c r="D14" i="1" s="1"/>
  <c r="J14" i="3"/>
  <c r="G15" i="1" s="1"/>
  <c r="H14" i="3"/>
  <c r="F15" i="1" s="1"/>
  <c r="F14" i="3"/>
  <c r="E15" i="1" s="1"/>
  <c r="D14" i="3"/>
  <c r="D15" i="1" s="1"/>
  <c r="B9" i="3"/>
  <c r="C10" i="1" s="1"/>
  <c r="B10" i="3"/>
  <c r="C11" i="1" s="1"/>
  <c r="B11" i="3"/>
  <c r="C12" i="1" s="1"/>
  <c r="B12" i="3"/>
  <c r="C13" i="1" s="1"/>
  <c r="B13" i="3"/>
  <c r="C14" i="1" s="1"/>
  <c r="B14" i="3"/>
  <c r="C15" i="1" s="1"/>
  <c r="J17" i="3"/>
  <c r="G18" i="1" s="1"/>
  <c r="J18" i="3"/>
  <c r="G19" i="1" s="1"/>
  <c r="J19" i="3"/>
  <c r="G20" i="1" s="1"/>
  <c r="J20" i="3"/>
  <c r="G21" i="1" s="1"/>
  <c r="J21" i="3"/>
  <c r="G22" i="1" s="1"/>
  <c r="J22" i="3"/>
  <c r="G23" i="1" s="1"/>
  <c r="J23" i="3"/>
  <c r="G24" i="1" s="1"/>
  <c r="J24" i="3"/>
  <c r="G25" i="1" s="1"/>
  <c r="J25" i="3"/>
  <c r="G26" i="1" s="1"/>
  <c r="J16" i="3"/>
  <c r="G17" i="1" s="1"/>
  <c r="H17" i="3"/>
  <c r="F18" i="1" s="1"/>
  <c r="H18" i="3"/>
  <c r="F19" i="1" s="1"/>
  <c r="H19" i="3"/>
  <c r="F20" i="1" s="1"/>
  <c r="H20" i="3"/>
  <c r="F21" i="1" s="1"/>
  <c r="H21" i="3"/>
  <c r="F22" i="1" s="1"/>
  <c r="H22" i="3"/>
  <c r="F23" i="1" s="1"/>
  <c r="H23" i="3"/>
  <c r="F24" i="1" s="1"/>
  <c r="H24" i="3"/>
  <c r="F25" i="1" s="1"/>
  <c r="H25" i="3"/>
  <c r="F26" i="1" s="1"/>
  <c r="H16" i="3"/>
  <c r="F17" i="1" s="1"/>
  <c r="F17" i="3"/>
  <c r="E18" i="1" s="1"/>
  <c r="F18" i="3"/>
  <c r="E19" i="1" s="1"/>
  <c r="F19" i="3"/>
  <c r="E20" i="1" s="1"/>
  <c r="F20" i="3"/>
  <c r="E21" i="1" s="1"/>
  <c r="F21" i="3"/>
  <c r="E22" i="1" s="1"/>
  <c r="F22" i="3"/>
  <c r="E23" i="1" s="1"/>
  <c r="F23" i="3"/>
  <c r="E24" i="1" s="1"/>
  <c r="F24" i="3"/>
  <c r="E25" i="1" s="1"/>
  <c r="F25" i="3"/>
  <c r="E26" i="1" s="1"/>
  <c r="F16" i="3"/>
  <c r="E17" i="1" s="1"/>
  <c r="D17" i="3"/>
  <c r="D18" i="1" s="1"/>
  <c r="D18" i="3"/>
  <c r="D19" i="1" s="1"/>
  <c r="D19" i="3"/>
  <c r="D20" i="1" s="1"/>
  <c r="D20" i="3"/>
  <c r="D21" i="1" s="1"/>
  <c r="D21" i="3"/>
  <c r="D22" i="1" s="1"/>
  <c r="D22" i="3"/>
  <c r="D23" i="1" s="1"/>
  <c r="D23" i="3"/>
  <c r="D24" i="1" s="1"/>
  <c r="D24" i="3"/>
  <c r="D25" i="1" s="1"/>
  <c r="D25" i="3"/>
  <c r="D26" i="1" s="1"/>
  <c r="D16" i="3"/>
  <c r="D17" i="1" s="1"/>
  <c r="B17" i="3"/>
  <c r="C18" i="1" s="1"/>
  <c r="B18" i="3"/>
  <c r="C19" i="1" s="1"/>
  <c r="B19" i="3"/>
  <c r="C20" i="1" s="1"/>
  <c r="B20" i="3"/>
  <c r="C21" i="1" s="1"/>
  <c r="B21" i="3"/>
  <c r="C22" i="1" s="1"/>
  <c r="B22" i="3"/>
  <c r="C23" i="1" s="1"/>
  <c r="B23" i="3"/>
  <c r="C24" i="1" s="1"/>
  <c r="B24" i="3"/>
  <c r="C25" i="1" s="1"/>
  <c r="B25" i="3"/>
  <c r="C26" i="1" s="1"/>
  <c r="B16" i="3"/>
  <c r="C17" i="1" s="1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E75" i="2"/>
  <c r="D75" i="2"/>
  <c r="C75" i="2"/>
  <c r="F74" i="2"/>
  <c r="E74" i="2"/>
  <c r="D74" i="2"/>
  <c r="C74" i="2"/>
  <c r="F73" i="2"/>
  <c r="E73" i="2"/>
  <c r="D73" i="2"/>
  <c r="C73" i="2"/>
  <c r="F72" i="2"/>
  <c r="E72" i="2"/>
  <c r="D72" i="2"/>
  <c r="C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C7" i="2"/>
  <c r="C25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H99" i="2"/>
  <c r="H98" i="2"/>
  <c r="A98" i="2" s="1"/>
  <c r="H97" i="2"/>
  <c r="A97" i="2" s="1"/>
  <c r="H96" i="2"/>
  <c r="H95" i="2"/>
  <c r="A95" i="2" s="1"/>
  <c r="H94" i="2"/>
  <c r="A94" i="2" s="1"/>
  <c r="H93" i="2"/>
  <c r="A93" i="2" s="1"/>
  <c r="H92" i="2"/>
  <c r="A92" i="2" s="1"/>
  <c r="H91" i="2"/>
  <c r="A91" i="2" s="1"/>
  <c r="H90" i="2"/>
  <c r="A90" i="2" s="1"/>
  <c r="H89" i="2"/>
  <c r="A89" i="2" s="1"/>
  <c r="H88" i="2"/>
  <c r="H87" i="2"/>
  <c r="A87" i="2" s="1"/>
  <c r="H86" i="2"/>
  <c r="H85" i="2"/>
  <c r="A85" i="2" s="1"/>
  <c r="H84" i="2"/>
  <c r="A84" i="2" s="1"/>
  <c r="H80" i="2"/>
  <c r="A80" i="2" s="1"/>
  <c r="H79" i="2"/>
  <c r="A79" i="2" s="1"/>
  <c r="H78" i="2"/>
  <c r="A78" i="2" s="1"/>
  <c r="H77" i="2"/>
  <c r="A77" i="2"/>
  <c r="H76" i="2"/>
  <c r="A76" i="2" s="1"/>
  <c r="H75" i="2"/>
  <c r="A75" i="2" s="1"/>
  <c r="H74" i="2"/>
  <c r="A74" i="2" s="1"/>
  <c r="H73" i="2"/>
  <c r="A73" i="2" s="1"/>
  <c r="H72" i="2"/>
  <c r="A72" i="2" s="1"/>
  <c r="H71" i="2"/>
  <c r="A71" i="2" s="1"/>
  <c r="H70" i="2"/>
  <c r="A70" i="2" s="1"/>
  <c r="H69" i="2"/>
  <c r="A69" i="2" s="1"/>
  <c r="H68" i="2"/>
  <c r="A68" i="2" s="1"/>
  <c r="H67" i="2"/>
  <c r="A67" i="2" s="1"/>
  <c r="H66" i="2"/>
  <c r="A66" i="2" s="1"/>
  <c r="H65" i="2"/>
  <c r="A65" i="2"/>
  <c r="H56" i="2"/>
  <c r="A56" i="2" s="1"/>
  <c r="H55" i="2"/>
  <c r="A55" i="2"/>
  <c r="H54" i="2"/>
  <c r="A54" i="2" s="1"/>
  <c r="H53" i="2"/>
  <c r="A53" i="2" s="1"/>
  <c r="H52" i="2"/>
  <c r="A52" i="2" s="1"/>
  <c r="H51" i="2"/>
  <c r="A51" i="2" s="1"/>
  <c r="H50" i="2"/>
  <c r="A50" i="2" s="1"/>
  <c r="H49" i="2"/>
  <c r="A49" i="2" s="1"/>
  <c r="H48" i="2"/>
  <c r="A48" i="2" s="1"/>
  <c r="H47" i="2"/>
  <c r="A47" i="2" s="1"/>
  <c r="H46" i="2"/>
  <c r="A46" i="2" s="1"/>
  <c r="H45" i="2"/>
  <c r="A45" i="2" s="1"/>
  <c r="H44" i="2"/>
  <c r="A44" i="2" s="1"/>
  <c r="H43" i="2"/>
  <c r="A43" i="2" s="1"/>
  <c r="H42" i="2"/>
  <c r="A42" i="2" s="1"/>
  <c r="H41" i="2"/>
  <c r="A41" i="2" s="1"/>
  <c r="H37" i="2"/>
  <c r="A37" i="2" s="1"/>
  <c r="H36" i="2"/>
  <c r="A36" i="2" s="1"/>
  <c r="H35" i="2"/>
  <c r="H34" i="2"/>
  <c r="H33" i="2"/>
  <c r="H32" i="2"/>
  <c r="H31" i="2"/>
  <c r="H30" i="2"/>
  <c r="A30" i="2" s="1"/>
  <c r="H29" i="2"/>
  <c r="A29" i="2" s="1"/>
  <c r="H28" i="2"/>
  <c r="H27" i="2"/>
  <c r="H26" i="2"/>
  <c r="A26" i="2" s="1"/>
  <c r="A35" i="2"/>
  <c r="A34" i="2"/>
  <c r="A33" i="2"/>
  <c r="A32" i="2"/>
  <c r="A31" i="2"/>
  <c r="A28" i="2"/>
  <c r="A27" i="2"/>
  <c r="H25" i="2"/>
  <c r="A25" i="2" s="1"/>
  <c r="H24" i="2"/>
  <c r="A24" i="2" s="1"/>
  <c r="H23" i="2"/>
  <c r="A23" i="2" s="1"/>
  <c r="H22" i="2"/>
  <c r="A22" i="2" s="1"/>
  <c r="C84" i="2"/>
  <c r="D84" i="2"/>
  <c r="E84" i="2"/>
  <c r="F84" i="2"/>
  <c r="H14" i="2"/>
  <c r="A14" i="2" s="1"/>
  <c r="H15" i="2"/>
  <c r="A15" i="2" s="1"/>
  <c r="H16" i="2"/>
  <c r="A16" i="2" s="1"/>
  <c r="H17" i="2"/>
  <c r="H18" i="2"/>
  <c r="H19" i="2"/>
  <c r="A19" i="2" s="1"/>
  <c r="H13" i="2"/>
  <c r="A13" i="2" s="1"/>
  <c r="H7" i="2"/>
  <c r="A7" i="2" s="1"/>
  <c r="H5" i="2"/>
  <c r="A5" i="2" s="1"/>
  <c r="H6" i="2"/>
  <c r="H8" i="2"/>
  <c r="A8" i="2" s="1"/>
  <c r="H9" i="2"/>
  <c r="A9" i="2" s="1"/>
  <c r="H10" i="2"/>
  <c r="A10" i="2" s="1"/>
  <c r="H11" i="2"/>
  <c r="A11" i="2" s="1"/>
  <c r="H12" i="2"/>
  <c r="A12" i="2" s="1"/>
  <c r="H4" i="2"/>
  <c r="A4" i="2" s="1"/>
  <c r="C23" i="2"/>
  <c r="C26" i="2"/>
  <c r="C28" i="2"/>
  <c r="C8" i="2"/>
  <c r="C10" i="2"/>
  <c r="A6" i="2"/>
  <c r="A17" i="2"/>
  <c r="A18" i="2"/>
  <c r="A86" i="2"/>
  <c r="A88" i="2"/>
  <c r="A96" i="2"/>
  <c r="A99" i="2"/>
  <c r="C22" i="2"/>
  <c r="F65" i="2"/>
  <c r="E65" i="2"/>
  <c r="D65" i="2"/>
  <c r="C65" i="2"/>
  <c r="F41" i="2"/>
  <c r="E41" i="2"/>
  <c r="D41" i="2"/>
  <c r="C41" i="2"/>
  <c r="C24" i="2"/>
  <c r="C30" i="2"/>
  <c r="C31" i="2"/>
  <c r="C32" i="2"/>
  <c r="C33" i="2"/>
  <c r="C34" i="2"/>
  <c r="C35" i="2"/>
  <c r="C36" i="2"/>
  <c r="C37" i="2"/>
  <c r="F22" i="2"/>
  <c r="E22" i="2"/>
  <c r="D22" i="2"/>
  <c r="C5" i="2"/>
  <c r="C6" i="2"/>
  <c r="C12" i="2"/>
  <c r="C13" i="2"/>
  <c r="C14" i="2"/>
  <c r="C15" i="2"/>
  <c r="C16" i="2"/>
  <c r="C17" i="2"/>
  <c r="C18" i="2"/>
  <c r="C19" i="2"/>
  <c r="F4" i="2"/>
  <c r="E4" i="2"/>
  <c r="D4" i="2"/>
  <c r="C4" i="2"/>
</calcChain>
</file>

<file path=xl/sharedStrings.xml><?xml version="1.0" encoding="utf-8"?>
<sst xmlns="http://schemas.openxmlformats.org/spreadsheetml/2006/main" count="96" uniqueCount="26">
  <si>
    <t>H=300</t>
  </si>
  <si>
    <t>H=200</t>
  </si>
  <si>
    <t>H=600</t>
  </si>
  <si>
    <t>H=500</t>
  </si>
  <si>
    <t>H=400</t>
  </si>
  <si>
    <t>Längd (mm)</t>
  </si>
  <si>
    <t>Effekt (watt)</t>
  </si>
  <si>
    <t>Tilloppstemp.</t>
  </si>
  <si>
    <t>Returtemp.</t>
  </si>
  <si>
    <t>Rumstemp.</t>
  </si>
  <si>
    <t>H=700</t>
  </si>
  <si>
    <t>H=900</t>
  </si>
  <si>
    <t xml:space="preserve">För att upprätthålla en ständig produktutveckling förbehåller Epecon sig rätten att ändra tekniska specifikationer utan föregående meddelande. </t>
  </si>
  <si>
    <t>Epecon reserverar sig för eventuella feltryck/felaktig data</t>
  </si>
  <si>
    <t>Effekt</t>
  </si>
  <si>
    <t>n</t>
  </si>
  <si>
    <t>Höjd 70</t>
  </si>
  <si>
    <t>Höjd 140</t>
  </si>
  <si>
    <t>Höjd 210</t>
  </si>
  <si>
    <t>Höjd 280</t>
  </si>
  <si>
    <t>Lisa Klimatlist, LKL</t>
  </si>
  <si>
    <t>Rev 2024-08-21:</t>
  </si>
  <si>
    <t>Update output acc. To "Output base table without grill LKL Stabil 2024" from Valdis.</t>
  </si>
  <si>
    <t>Rev 2025-01-15:</t>
  </si>
  <si>
    <t>Remove length 400, 500 due to problem with welding of lugs and convector plates.</t>
  </si>
  <si>
    <t>Version: 2025-01-15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</si>
</sst>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#,##0.0000\ _k_r"/>
    <numFmt numFmtId="167" formatCode="#,##0.00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Alignment="1" applyProtection="1">
      <alignment horizontal="left"/>
      <protection locked="0"/>
    </xf>
    <xf numFmtId="0" fontId="13" fillId="0" borderId="0" xfId="0" applyFont="1"/>
    <xf numFmtId="14" fontId="0" fillId="0" borderId="0" xfId="0" applyNumberFormat="1"/>
    <xf numFmtId="0" fontId="0" fillId="4" borderId="10" xfId="0" applyFill="1" applyBorder="1"/>
    <xf numFmtId="0" fontId="8" fillId="4" borderId="10" xfId="0" applyFont="1" applyFill="1" applyBorder="1"/>
    <xf numFmtId="1" fontId="8" fillId="4" borderId="10" xfId="0" applyNumberFormat="1" applyFont="1" applyFill="1" applyBorder="1" applyAlignment="1">
      <alignment horizontal="center"/>
    </xf>
    <xf numFmtId="3" fontId="0" fillId="0" borderId="10" xfId="0" applyNumberFormat="1" applyBorder="1" applyProtection="1">
      <protection hidden="1"/>
    </xf>
    <xf numFmtId="164" fontId="0" fillId="5" borderId="1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7" xfId="0" applyFont="1" applyBorder="1" applyAlignment="1">
      <alignment vertical="center"/>
    </xf>
    <xf numFmtId="0" fontId="10" fillId="3" borderId="12" xfId="0" applyFont="1" applyFill="1" applyBorder="1" applyAlignment="1" applyProtection="1">
      <alignment horizontal="left" vertical="center"/>
      <protection locked="0"/>
    </xf>
    <xf numFmtId="1" fontId="8" fillId="0" borderId="7" xfId="0" applyNumberFormat="1" applyFont="1" applyBorder="1" applyAlignment="1">
      <alignment vertical="center"/>
    </xf>
    <xf numFmtId="3" fontId="0" fillId="6" borderId="10" xfId="0" applyNumberFormat="1" applyFill="1" applyBorder="1" applyProtection="1">
      <protection hidden="1"/>
    </xf>
    <xf numFmtId="3" fontId="0" fillId="0" borderId="0" xfId="0" applyNumberFormat="1" applyProtection="1">
      <protection hidden="1"/>
    </xf>
    <xf numFmtId="0" fontId="4" fillId="0" borderId="0" xfId="0" applyFont="1"/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8" fillId="4" borderId="4" xfId="0" applyNumberFormat="1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1" fontId="3" fillId="7" borderId="10" xfId="0" applyNumberFormat="1" applyFont="1" applyFill="1" applyBorder="1" applyAlignment="1">
      <alignment horizontal="center"/>
    </xf>
    <xf numFmtId="165" fontId="0" fillId="0" borderId="0" xfId="0" applyNumberFormat="1"/>
    <xf numFmtId="165" fontId="8" fillId="4" borderId="10" xfId="0" applyNumberFormat="1" applyFont="1" applyFill="1" applyBorder="1" applyAlignment="1">
      <alignment horizontal="center"/>
    </xf>
    <xf numFmtId="165" fontId="0" fillId="0" borderId="10" xfId="0" applyNumberFormat="1" applyBorder="1" applyProtection="1">
      <protection hidden="1"/>
    </xf>
    <xf numFmtId="165" fontId="8" fillId="0" borderId="10" xfId="0" applyNumberFormat="1" applyFont="1" applyBorder="1" applyProtection="1">
      <protection hidden="1"/>
    </xf>
    <xf numFmtId="165" fontId="4" fillId="6" borderId="10" xfId="0" applyNumberFormat="1" applyFont="1" applyFill="1" applyBorder="1" applyProtection="1">
      <protection hidden="1"/>
    </xf>
    <xf numFmtId="165" fontId="0" fillId="0" borderId="0" xfId="0" applyNumberFormat="1" applyProtection="1">
      <protection hidden="1"/>
    </xf>
    <xf numFmtId="0" fontId="1" fillId="0" borderId="0" xfId="0" applyFont="1"/>
    <xf numFmtId="165" fontId="0" fillId="6" borderId="10" xfId="0" applyNumberFormat="1" applyFill="1" applyBorder="1" applyProtection="1">
      <protection hidden="1"/>
    </xf>
    <xf numFmtId="165" fontId="0" fillId="0" borderId="10" xfId="0" applyNumberFormat="1" applyBorder="1"/>
    <xf numFmtId="166" fontId="0" fillId="0" borderId="0" xfId="0" applyNumberFormat="1"/>
    <xf numFmtId="166" fontId="8" fillId="4" borderId="10" xfId="0" applyNumberFormat="1" applyFont="1" applyFill="1" applyBorder="1" applyAlignment="1">
      <alignment horizontal="center"/>
    </xf>
    <xf numFmtId="166" fontId="0" fillId="0" borderId="10" xfId="0" applyNumberFormat="1" applyBorder="1" applyProtection="1">
      <protection hidden="1"/>
    </xf>
    <xf numFmtId="166" fontId="0" fillId="6" borderId="10" xfId="0" applyNumberFormat="1" applyFill="1" applyBorder="1" applyProtection="1">
      <protection hidden="1"/>
    </xf>
    <xf numFmtId="166" fontId="0" fillId="0" borderId="10" xfId="0" applyNumberFormat="1" applyBorder="1"/>
    <xf numFmtId="165" fontId="8" fillId="0" borderId="10" xfId="0" applyNumberFormat="1" applyFont="1" applyBorder="1"/>
    <xf numFmtId="165" fontId="0" fillId="6" borderId="10" xfId="0" applyNumberFormat="1" applyFill="1" applyBorder="1"/>
    <xf numFmtId="1" fontId="3" fillId="7" borderId="13" xfId="0" applyNumberFormat="1" applyFont="1" applyFill="1" applyBorder="1" applyAlignment="1">
      <alignment horizontal="center"/>
    </xf>
    <xf numFmtId="1" fontId="3" fillId="4" borderId="10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vertical="center"/>
    </xf>
    <xf numFmtId="1" fontId="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7" fontId="1" fillId="6" borderId="2" xfId="1" applyNumberFormat="1" applyFill="1" applyBorder="1"/>
    <xf numFmtId="0" fontId="14" fillId="0" borderId="10" xfId="0" applyFont="1" applyBorder="1" applyAlignment="1">
      <alignment horizontal="center"/>
    </xf>
    <xf numFmtId="3" fontId="15" fillId="0" borderId="10" xfId="0" applyNumberFormat="1" applyFont="1" applyBorder="1" applyProtection="1">
      <protection hidden="1"/>
    </xf>
    <xf numFmtId="165" fontId="15" fillId="0" borderId="10" xfId="0" applyNumberFormat="1" applyFont="1" applyBorder="1" applyProtection="1">
      <protection hidden="1"/>
    </xf>
    <xf numFmtId="166" fontId="15" fillId="0" borderId="10" xfId="0" applyNumberFormat="1" applyFont="1" applyBorder="1" applyProtection="1">
      <protection hidden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" fontId="8" fillId="7" borderId="10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1" fontId="8" fillId="7" borderId="2" xfId="0" applyNumberFormat="1" applyFont="1" applyFill="1" applyBorder="1" applyAlignment="1">
      <alignment horizontal="center"/>
    </xf>
    <xf numFmtId="1" fontId="8" fillId="7" borderId="3" xfId="0" applyNumberFormat="1" applyFont="1" applyFill="1" applyBorder="1" applyAlignment="1">
      <alignment horizontal="center"/>
    </xf>
    <xf numFmtId="1" fontId="8" fillId="7" borderId="11" xfId="0" applyNumberFormat="1" applyFont="1" applyFill="1" applyBorder="1" applyAlignment="1">
      <alignment horizontal="center"/>
    </xf>
    <xf numFmtId="1" fontId="8" fillId="4" borderId="1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1" fontId="3" fillId="7" borderId="10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0</xdr:row>
      <xdr:rowOff>133350</xdr:rowOff>
    </xdr:from>
    <xdr:to>
      <xdr:col>6</xdr:col>
      <xdr:colOff>685800</xdr:colOff>
      <xdr:row>2</xdr:row>
      <xdr:rowOff>9525</xdr:rowOff>
    </xdr:to>
    <xdr:pic>
      <xdr:nvPicPr>
        <xdr:cNvPr id="1053" name="Picture 1" descr="Epeconlogo ny silver_utan devis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133350"/>
          <a:ext cx="1857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198</xdr:row>
      <xdr:rowOff>95250</xdr:rowOff>
    </xdr:from>
    <xdr:to>
      <xdr:col>13</xdr:col>
      <xdr:colOff>28575</xdr:colOff>
      <xdr:row>205</xdr:row>
      <xdr:rowOff>133350</xdr:rowOff>
    </xdr:to>
    <xdr:pic>
      <xdr:nvPicPr>
        <xdr:cNvPr id="1054" name="Picture 2" descr="Sidfot EPECON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6898600"/>
          <a:ext cx="67818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198"/>
  <sheetViews>
    <sheetView showGridLines="0" tabSelected="1" workbookViewId="0">
      <pane xSplit="1" ySplit="5" topLeftCell="B6" activePane="bottomRight" state="frozen"/>
      <selection activeCell="H1" sqref="H1"/>
      <selection pane="topRight" activeCell="I1" sqref="I1"/>
      <selection pane="bottomLeft" activeCell="H6" sqref="H6"/>
      <selection pane="bottomRight" activeCell="E5" sqref="E5"/>
    </sheetView>
  </sheetViews>
  <sheetFormatPr defaultColWidth="11.42578125" defaultRowHeight="12.75" x14ac:dyDescent="0.2"/>
  <cols>
    <col min="1" max="1" width="5.140625" customWidth="1"/>
    <col min="2" max="2" width="14.85546875" customWidth="1"/>
    <col min="3" max="7" width="11.42578125" style="1" customWidth="1"/>
    <col min="8" max="8" width="11.42578125" hidden="1" customWidth="1"/>
    <col min="9" max="10" width="0" hidden="1" customWidth="1"/>
    <col min="11" max="11" width="6.28515625" style="42" customWidth="1"/>
    <col min="17" max="18" width="9" customWidth="1"/>
    <col min="19" max="19" width="8.85546875" customWidth="1"/>
    <col min="20" max="20" width="9.42578125" customWidth="1"/>
  </cols>
  <sheetData>
    <row r="1" spans="2:10" x14ac:dyDescent="0.2">
      <c r="J1" s="23"/>
    </row>
    <row r="2" spans="2:10" ht="24.95" customHeight="1" x14ac:dyDescent="0.35">
      <c r="B2" s="20" t="s">
        <v>20</v>
      </c>
      <c r="C2" s="20"/>
      <c r="D2" s="20"/>
      <c r="E2" s="20"/>
      <c r="F2" s="20"/>
      <c r="G2" s="20"/>
    </row>
    <row r="3" spans="2:10" ht="13.5" thickBot="1" x14ac:dyDescent="0.25"/>
    <row r="4" spans="2:10" ht="20.25" customHeight="1" thickBot="1" x14ac:dyDescent="0.25">
      <c r="B4" s="30" t="s">
        <v>7</v>
      </c>
      <c r="C4" s="31">
        <v>75</v>
      </c>
      <c r="D4" s="60" t="s">
        <v>8</v>
      </c>
      <c r="E4" s="31">
        <v>65</v>
      </c>
      <c r="F4" s="32" t="s">
        <v>9</v>
      </c>
      <c r="G4" s="31">
        <v>20</v>
      </c>
    </row>
    <row r="5" spans="2:10" ht="15.75" x14ac:dyDescent="0.25">
      <c r="B5" s="22"/>
      <c r="C5" s="21"/>
      <c r="E5" s="21"/>
      <c r="F5" s="48" t="s">
        <v>25</v>
      </c>
      <c r="G5" s="21"/>
    </row>
    <row r="6" spans="2:10" ht="11.25" customHeight="1" x14ac:dyDescent="0.2"/>
    <row r="7" spans="2:10" ht="20.100000000000001" customHeight="1" x14ac:dyDescent="0.25">
      <c r="B7" s="72" t="s">
        <v>16</v>
      </c>
      <c r="C7" s="73"/>
      <c r="D7" s="73"/>
      <c r="E7" s="73"/>
      <c r="F7" s="73"/>
      <c r="G7" s="73"/>
      <c r="H7" s="73"/>
      <c r="I7" s="73"/>
      <c r="J7" s="73"/>
    </row>
    <row r="8" spans="2:10" ht="20.100000000000001" customHeight="1" x14ac:dyDescent="0.2">
      <c r="B8" s="24"/>
      <c r="C8" s="71" t="s">
        <v>6</v>
      </c>
      <c r="D8" s="71"/>
      <c r="E8" s="71"/>
      <c r="F8" s="71"/>
      <c r="G8" s="71"/>
      <c r="H8" s="71"/>
      <c r="I8" s="71"/>
      <c r="J8" s="71"/>
    </row>
    <row r="9" spans="2:10" ht="20.100000000000001" customHeight="1" x14ac:dyDescent="0.2">
      <c r="B9" s="25" t="s">
        <v>5</v>
      </c>
      <c r="C9" s="39">
        <v>10</v>
      </c>
      <c r="D9" s="39">
        <v>11</v>
      </c>
      <c r="E9" s="39">
        <v>20</v>
      </c>
      <c r="F9" s="39">
        <v>21</v>
      </c>
      <c r="G9" s="39">
        <v>22</v>
      </c>
      <c r="H9" s="38">
        <v>32</v>
      </c>
      <c r="I9" s="38">
        <v>43</v>
      </c>
      <c r="J9" s="38">
        <v>54</v>
      </c>
    </row>
    <row r="10" spans="2:10" hidden="1" x14ac:dyDescent="0.2">
      <c r="B10" s="15">
        <v>400</v>
      </c>
      <c r="C10" s="27">
        <f>Blad1!B9*(((LKL!$C$4-LKL!$E$4)/(LN((LKL!$C$4-LKL!$G$4)/(LKL!$E$4-LKL!$G$4))))/49.8329)^Blad1!$C$15</f>
        <v>50.399984471153999</v>
      </c>
      <c r="D10" s="27">
        <f>Blad1!D9*(((LKL!$C$4-LKL!$E$4)/(LN((LKL!$C$4-LKL!$G$4)/(LKL!$E$4-LKL!$G$4))))/49.8329)^Blad1!$E$15</f>
        <v>90.799971729247716</v>
      </c>
      <c r="E10" s="27">
        <f>Blad1!F9*(((LKL!$C$4-LKL!$E$4)/(LN((LKL!$C$4-LKL!$G$4)/(LKL!$E$4-LKL!$G$4))))/49.8329)^Blad1!$G$15</f>
        <v>111.19996517651607</v>
      </c>
      <c r="F10" s="27">
        <f>Blad1!H9*(((LKL!$C$4-LKL!$E$4)/(LN((LKL!$C$4-LKL!$G$4)/(LKL!$E$4-LKL!$G$4))))/49.8329)^Blad1!$I$15</f>
        <v>130.39995844561301</v>
      </c>
      <c r="G10" s="27">
        <f>Blad1!J9*(((LKL!$C$4-LKL!$E$4)/(LN((LKL!$C$4-LKL!$G$4)/(LKL!$E$4-LKL!$G$4))))/49.8329)^Blad1!$K$15</f>
        <v>171.59994475123787</v>
      </c>
      <c r="H10" s="27">
        <f>Blad1!L9*(((LKL!$C$4-LKL!$E$4)/(LN((LKL!$C$4-LKL!$G$4)/(LKL!$E$4-LKL!$G$4))))/49.8329)^Blad1!$M$15</f>
        <v>0</v>
      </c>
      <c r="I10" s="27">
        <f>Blad1!N9*(((LKL!$C$4-LKL!$E$4)/(LN((LKL!$C$4-LKL!$G$4)/(LKL!$E$4-LKL!$G$4))))/49.8329)^Blad1!$O$15</f>
        <v>0</v>
      </c>
      <c r="J10" s="27">
        <f>Blad1!P9*(((LKL!$C$4-LKL!$E$4)/(LN((LKL!$C$4-LKL!$G$4)/(LKL!$E$4-LKL!$G$4))))/49.8329)^Blad1!$Q$15</f>
        <v>0</v>
      </c>
    </row>
    <row r="11" spans="2:10" hidden="1" x14ac:dyDescent="0.2">
      <c r="B11" s="15">
        <v>500</v>
      </c>
      <c r="C11" s="27">
        <f>Blad1!B10*(((LKL!$C$4-LKL!$E$4)/(LN((LKL!$C$4-LKL!$G$4)/(LKL!$E$4-LKL!$G$4))))/49.8329)^Blad1!$C$15</f>
        <v>62.999980588942499</v>
      </c>
      <c r="D11" s="27">
        <f>Blad1!D10*(((LKL!$C$4-LKL!$E$4)/(LN((LKL!$C$4-LKL!$G$4)/(LKL!$E$4-LKL!$G$4))))/49.8329)^Blad1!$E$15</f>
        <v>113.49996466155964</v>
      </c>
      <c r="E11" s="27">
        <f>Blad1!F10*(((LKL!$C$4-LKL!$E$4)/(LN((LKL!$C$4-LKL!$G$4)/(LKL!$E$4-LKL!$G$4))))/49.8329)^Blad1!$G$15</f>
        <v>138.99995647064509</v>
      </c>
      <c r="F11" s="27">
        <f>Blad1!H10*(((LKL!$C$4-LKL!$E$4)/(LN((LKL!$C$4-LKL!$G$4)/(LKL!$E$4-LKL!$G$4))))/49.8329)^Blad1!$I$15</f>
        <v>162.99994805701627</v>
      </c>
      <c r="G11" s="27">
        <f>Blad1!J10*(((LKL!$C$4-LKL!$E$4)/(LN((LKL!$C$4-LKL!$G$4)/(LKL!$E$4-LKL!$G$4))))/49.8329)^Blad1!$K$15</f>
        <v>214.49993093904735</v>
      </c>
      <c r="H11" s="27">
        <f>Blad1!L10*(((LKL!$C$4-LKL!$E$4)/(LN((LKL!$C$4-LKL!$G$4)/(LKL!$E$4-LKL!$G$4))))/49.8329)^Blad1!$M$15</f>
        <v>0</v>
      </c>
      <c r="I11" s="27">
        <f>Blad1!N10*(((LKL!$C$4-LKL!$E$4)/(LN((LKL!$C$4-LKL!$G$4)/(LKL!$E$4-LKL!$G$4))))/49.8329)^Blad1!$O$15</f>
        <v>0</v>
      </c>
      <c r="J11" s="27">
        <f>Blad1!P10*(((LKL!$C$4-LKL!$E$4)/(LN((LKL!$C$4-LKL!$G$4)/(LKL!$E$4-LKL!$G$4))))/49.8329)^Blad1!$Q$15</f>
        <v>0</v>
      </c>
    </row>
    <row r="12" spans="2:10" x14ac:dyDescent="0.2">
      <c r="B12" s="15">
        <v>600</v>
      </c>
      <c r="C12" s="27">
        <f>Blad1!B11*(((LKL!$C$4-LKL!$E$4)/(LN((LKL!$C$4-LKL!$G$4)/(LKL!$E$4-LKL!$G$4))))/49.8329)^Blad1!$C$15</f>
        <v>75.599976706730999</v>
      </c>
      <c r="D12" s="27">
        <f>Blad1!D11*(((LKL!$C$4-LKL!$E$4)/(LN((LKL!$C$4-LKL!$G$4)/(LKL!$E$4-LKL!$G$4))))/49.8329)^Blad1!$E$15</f>
        <v>136.19995759387157</v>
      </c>
      <c r="E12" s="27">
        <f>Blad1!F11*(((LKL!$C$4-LKL!$E$4)/(LN((LKL!$C$4-LKL!$G$4)/(LKL!$E$4-LKL!$G$4))))/49.8329)^Blad1!$G$15</f>
        <v>166.79994776477412</v>
      </c>
      <c r="F12" s="27">
        <f>Blad1!H11*(((LKL!$C$4-LKL!$E$4)/(LN((LKL!$C$4-LKL!$G$4)/(LKL!$E$4-LKL!$G$4))))/49.8329)^Blad1!$I$15</f>
        <v>195.59993766841953</v>
      </c>
      <c r="G12" s="27">
        <f>Blad1!J11*(((LKL!$C$4-LKL!$E$4)/(LN((LKL!$C$4-LKL!$G$4)/(LKL!$E$4-LKL!$G$4))))/49.8329)^Blad1!$K$15</f>
        <v>257.39991712685679</v>
      </c>
      <c r="H12" s="27">
        <f>Blad1!L11*(((LKL!$C$4-LKL!$E$4)/(LN((LKL!$C$4-LKL!$G$4)/(LKL!$E$4-LKL!$G$4))))/49.8329)^Blad1!$M$15</f>
        <v>0</v>
      </c>
      <c r="I12" s="27">
        <f>Blad1!N11*(((LKL!$C$4-LKL!$E$4)/(LN((LKL!$C$4-LKL!$G$4)/(LKL!$E$4-LKL!$G$4))))/49.8329)^Blad1!$O$15</f>
        <v>0</v>
      </c>
      <c r="J12" s="27">
        <f>Blad1!P11*(((LKL!$C$4-LKL!$E$4)/(LN((LKL!$C$4-LKL!$G$4)/(LKL!$E$4-LKL!$G$4))))/49.8329)^Blad1!$Q$15</f>
        <v>0</v>
      </c>
    </row>
    <row r="13" spans="2:10" x14ac:dyDescent="0.2">
      <c r="B13" s="15">
        <v>700</v>
      </c>
      <c r="C13" s="27">
        <f>Blad1!B12*(((LKL!$C$4-LKL!$E$4)/(LN((LKL!$C$4-LKL!$G$4)/(LKL!$E$4-LKL!$G$4))))/49.8329)^Blad1!$C$15</f>
        <v>88.199972824519506</v>
      </c>
      <c r="D13" s="27">
        <f>Blad1!D12*(((LKL!$C$4-LKL!$E$4)/(LN((LKL!$C$4-LKL!$G$4)/(LKL!$E$4-LKL!$G$4))))/49.8329)^Blad1!$E$15</f>
        <v>158.89995052618352</v>
      </c>
      <c r="E13" s="27">
        <f>Blad1!F12*(((LKL!$C$4-LKL!$E$4)/(LN((LKL!$C$4-LKL!$G$4)/(LKL!$E$4-LKL!$G$4))))/49.8329)^Blad1!$G$15</f>
        <v>194.59993905890312</v>
      </c>
      <c r="F13" s="27">
        <f>Blad1!H12*(((LKL!$C$4-LKL!$E$4)/(LN((LKL!$C$4-LKL!$G$4)/(LKL!$E$4-LKL!$G$4))))/49.8329)^Blad1!$I$15</f>
        <v>228.19992727982276</v>
      </c>
      <c r="G13" s="27">
        <f>Blad1!J12*(((LKL!$C$4-LKL!$E$4)/(LN((LKL!$C$4-LKL!$G$4)/(LKL!$E$4-LKL!$G$4))))/49.8329)^Blad1!$K$15</f>
        <v>300.29990331466632</v>
      </c>
      <c r="H13" s="27">
        <f>Blad1!L12*(((LKL!$C$4-LKL!$E$4)/(LN((LKL!$C$4-LKL!$G$4)/(LKL!$E$4-LKL!$G$4))))/49.8329)^Blad1!$M$15</f>
        <v>0</v>
      </c>
      <c r="I13" s="27">
        <f>Blad1!N12*(((LKL!$C$4-LKL!$E$4)/(LN((LKL!$C$4-LKL!$G$4)/(LKL!$E$4-LKL!$G$4))))/49.8329)^Blad1!$O$15</f>
        <v>0</v>
      </c>
      <c r="J13" s="27">
        <f>Blad1!P12*(((LKL!$C$4-LKL!$E$4)/(LN((LKL!$C$4-LKL!$G$4)/(LKL!$E$4-LKL!$G$4))))/49.8329)^Blad1!$Q$15</f>
        <v>0</v>
      </c>
    </row>
    <row r="14" spans="2:10" x14ac:dyDescent="0.2">
      <c r="B14" s="15">
        <v>800</v>
      </c>
      <c r="C14" s="27">
        <f>Blad1!B13*(((LKL!$C$4-LKL!$E$4)/(LN((LKL!$C$4-LKL!$G$4)/(LKL!$E$4-LKL!$G$4))))/49.8329)^Blad1!$C$15</f>
        <v>100.799968942308</v>
      </c>
      <c r="D14" s="27">
        <f>Blad1!D13*(((LKL!$C$4-LKL!$E$4)/(LN((LKL!$C$4-LKL!$G$4)/(LKL!$E$4-LKL!$G$4))))/49.8329)^Blad1!$E$15</f>
        <v>181.59994345849543</v>
      </c>
      <c r="E14" s="27">
        <f>Blad1!F13*(((LKL!$C$4-LKL!$E$4)/(LN((LKL!$C$4-LKL!$G$4)/(LKL!$E$4-LKL!$G$4))))/49.8329)^Blad1!$G$15</f>
        <v>222.39993035303215</v>
      </c>
      <c r="F14" s="27">
        <f>Blad1!H13*(((LKL!$C$4-LKL!$E$4)/(LN((LKL!$C$4-LKL!$G$4)/(LKL!$E$4-LKL!$G$4))))/49.8329)^Blad1!$I$15</f>
        <v>260.79991689122602</v>
      </c>
      <c r="G14" s="27">
        <f>Blad1!J13*(((LKL!$C$4-LKL!$E$4)/(LN((LKL!$C$4-LKL!$G$4)/(LKL!$E$4-LKL!$G$4))))/49.8329)^Blad1!$K$15</f>
        <v>343.19988950247574</v>
      </c>
      <c r="H14" s="27">
        <f>Blad1!L13*(((LKL!$C$4-LKL!$E$4)/(LN((LKL!$C$4-LKL!$G$4)/(LKL!$E$4-LKL!$G$4))))/49.8329)^Blad1!$M$15</f>
        <v>0</v>
      </c>
      <c r="I14" s="27">
        <f>Blad1!N13*(((LKL!$C$4-LKL!$E$4)/(LN((LKL!$C$4-LKL!$G$4)/(LKL!$E$4-LKL!$G$4))))/49.8329)^Blad1!$O$15</f>
        <v>0</v>
      </c>
      <c r="J14" s="27">
        <f>Blad1!P13*(((LKL!$C$4-LKL!$E$4)/(LN((LKL!$C$4-LKL!$G$4)/(LKL!$E$4-LKL!$G$4))))/49.8329)^Blad1!$Q$15</f>
        <v>0</v>
      </c>
    </row>
    <row r="15" spans="2:10" x14ac:dyDescent="0.2">
      <c r="B15" s="15">
        <v>900</v>
      </c>
      <c r="C15" s="27">
        <f>Blad1!B14*(((LKL!$C$4-LKL!$E$4)/(LN((LKL!$C$4-LKL!$G$4)/(LKL!$E$4-LKL!$G$4))))/49.8329)^Blad1!$C$15</f>
        <v>113.39996506009651</v>
      </c>
      <c r="D15" s="27">
        <f>Blad1!D14*(((LKL!$C$4-LKL!$E$4)/(LN((LKL!$C$4-LKL!$G$4)/(LKL!$E$4-LKL!$G$4))))/49.8329)^Blad1!$E$15</f>
        <v>204.29993639080737</v>
      </c>
      <c r="E15" s="27">
        <f>Blad1!F14*(((LKL!$C$4-LKL!$E$4)/(LN((LKL!$C$4-LKL!$G$4)/(LKL!$E$4-LKL!$G$4))))/49.8329)^Blad1!$G$15</f>
        <v>250.19992164716115</v>
      </c>
      <c r="F15" s="27">
        <f>Blad1!H14*(((LKL!$C$4-LKL!$E$4)/(LN((LKL!$C$4-LKL!$G$4)/(LKL!$E$4-LKL!$G$4))))/49.8329)^Blad1!$I$15</f>
        <v>293.39990650262928</v>
      </c>
      <c r="G15" s="27">
        <f>Blad1!J14*(((LKL!$C$4-LKL!$E$4)/(LN((LKL!$C$4-LKL!$G$4)/(LKL!$E$4-LKL!$G$4))))/49.8329)^Blad1!$K$15</f>
        <v>386.09987569028527</v>
      </c>
      <c r="H15" s="27">
        <f>Blad1!L14*(((LKL!$C$4-LKL!$E$4)/(LN((LKL!$C$4-LKL!$G$4)/(LKL!$E$4-LKL!$G$4))))/49.8329)^Blad1!$M$15</f>
        <v>0</v>
      </c>
      <c r="I15" s="27">
        <f>Blad1!N14*(((LKL!$C$4-LKL!$E$4)/(LN((LKL!$C$4-LKL!$G$4)/(LKL!$E$4-LKL!$G$4))))/49.8329)^Blad1!$O$15</f>
        <v>0</v>
      </c>
      <c r="J15" s="27">
        <f>Blad1!P14*(((LKL!$C$4-LKL!$E$4)/(LN((LKL!$C$4-LKL!$G$4)/(LKL!$E$4-LKL!$G$4))))/49.8329)^Blad1!$Q$15</f>
        <v>0</v>
      </c>
    </row>
    <row r="16" spans="2:10" x14ac:dyDescent="0.2">
      <c r="B16" s="15">
        <v>1000</v>
      </c>
      <c r="C16" s="27">
        <f>Blad1!B15*(((LKL!$C$4-LKL!$E$4)/(LN((LKL!$C$4-LKL!$G$4)/(LKL!$E$4-LKL!$G$4))))/49.8329)^Blad1!$C$15</f>
        <v>125.999961177885</v>
      </c>
      <c r="D16" s="27">
        <f>Blad1!D15*(((LKL!$C$4-LKL!$E$4)/(LN((LKL!$C$4-LKL!$G$4)/(LKL!$E$4-LKL!$G$4))))/49.8329)^Blad1!$E$15</f>
        <v>226.99992932311929</v>
      </c>
      <c r="E16" s="27">
        <f>Blad1!F15*(((LKL!$C$4-LKL!$E$4)/(LN((LKL!$C$4-LKL!$G$4)/(LKL!$E$4-LKL!$G$4))))/49.8329)^Blad1!$G$15</f>
        <v>277.99991294129018</v>
      </c>
      <c r="F16" s="27">
        <f>Blad1!H15*(((LKL!$C$4-LKL!$E$4)/(LN((LKL!$C$4-LKL!$G$4)/(LKL!$E$4-LKL!$G$4))))/49.8329)^Blad1!$I$15</f>
        <v>325.99989611403254</v>
      </c>
      <c r="G16" s="27">
        <f>Blad1!J15*(((LKL!$C$4-LKL!$E$4)/(LN((LKL!$C$4-LKL!$G$4)/(LKL!$E$4-LKL!$G$4))))/49.8329)^Blad1!$K$15</f>
        <v>428.99986187809469</v>
      </c>
      <c r="H16" s="27">
        <f>Blad1!L15*(((LKL!$C$4-LKL!$E$4)/(LN((LKL!$C$4-LKL!$G$4)/(LKL!$E$4-LKL!$G$4))))/49.8329)^Blad1!$M$15</f>
        <v>0</v>
      </c>
      <c r="I16" s="27">
        <f>Blad1!N15*(((LKL!$C$4-LKL!$E$4)/(LN((LKL!$C$4-LKL!$G$4)/(LKL!$E$4-LKL!$G$4))))/49.8329)^Blad1!$O$15</f>
        <v>0</v>
      </c>
      <c r="J16" s="27">
        <f>Blad1!P15*(((LKL!$C$4-LKL!$E$4)/(LN((LKL!$C$4-LKL!$G$4)/(LKL!$E$4-LKL!$G$4))))/49.8329)^Blad1!$Q$15</f>
        <v>0</v>
      </c>
    </row>
    <row r="17" spans="2:12" x14ac:dyDescent="0.2">
      <c r="B17" s="15">
        <v>1100</v>
      </c>
      <c r="C17" s="27">
        <f>Blad1!B16*(((LKL!$C$4-LKL!$E$4)/(LN((LKL!$C$4-LKL!$G$4)/(LKL!$E$4-LKL!$G$4))))/49.8329)^Blad1!$C$15</f>
        <v>138.59995729567351</v>
      </c>
      <c r="D17" s="27">
        <f>Blad1!D16*(((LKL!$C$4-LKL!$E$4)/(LN((LKL!$C$4-LKL!$G$4)/(LKL!$E$4-LKL!$G$4))))/49.8329)^Blad1!$E$15</f>
        <v>249.6999222554312</v>
      </c>
      <c r="E17" s="27">
        <f>Blad1!F16*(((LKL!$C$4-LKL!$E$4)/(LN((LKL!$C$4-LKL!$G$4)/(LKL!$E$4-LKL!$G$4))))/49.8329)^Blad1!$G$15</f>
        <v>305.79990423541921</v>
      </c>
      <c r="F17" s="27">
        <f>Blad1!H16*(((LKL!$C$4-LKL!$E$4)/(LN((LKL!$C$4-LKL!$G$4)/(LKL!$E$4-LKL!$G$4))))/49.8329)^Blad1!$I$15</f>
        <v>358.5998857254358</v>
      </c>
      <c r="G17" s="27">
        <f>Blad1!J16*(((LKL!$C$4-LKL!$E$4)/(LN((LKL!$C$4-LKL!$G$4)/(LKL!$E$4-LKL!$G$4))))/49.8329)^Blad1!$K$15</f>
        <v>471.89984806590417</v>
      </c>
      <c r="H17" s="27">
        <f>Blad1!L16*(((LKL!$C$4-LKL!$E$4)/(LN((LKL!$C$4-LKL!$G$4)/(LKL!$E$4-LKL!$G$4))))/49.8329)^Blad1!$M$15</f>
        <v>0</v>
      </c>
      <c r="I17" s="27">
        <f>Blad1!N16*(((LKL!$C$4-LKL!$E$4)/(LN((LKL!$C$4-LKL!$G$4)/(LKL!$E$4-LKL!$G$4))))/49.8329)^Blad1!$O$15</f>
        <v>0</v>
      </c>
      <c r="J17" s="27">
        <f>Blad1!P16*(((LKL!$C$4-LKL!$E$4)/(LN((LKL!$C$4-LKL!$G$4)/(LKL!$E$4-LKL!$G$4))))/49.8329)^Blad1!$Q$15</f>
        <v>0</v>
      </c>
    </row>
    <row r="18" spans="2:12" x14ac:dyDescent="0.2">
      <c r="B18" s="15">
        <v>1200</v>
      </c>
      <c r="C18" s="27">
        <f>Blad1!B17*(((LKL!$C$4-LKL!$E$4)/(LN((LKL!$C$4-LKL!$G$4)/(LKL!$E$4-LKL!$G$4))))/49.8329)^Blad1!$C$15</f>
        <v>151.199953413462</v>
      </c>
      <c r="D18" s="27">
        <f>Blad1!D17*(((LKL!$C$4-LKL!$E$4)/(LN((LKL!$C$4-LKL!$G$4)/(LKL!$E$4-LKL!$G$4))))/49.8329)^Blad1!$E$15</f>
        <v>272.39991518774315</v>
      </c>
      <c r="E18" s="27">
        <f>Blad1!F17*(((LKL!$C$4-LKL!$E$4)/(LN((LKL!$C$4-LKL!$G$4)/(LKL!$E$4-LKL!$G$4))))/49.8329)^Blad1!$G$15</f>
        <v>333.59989552954823</v>
      </c>
      <c r="F18" s="27">
        <f>Blad1!H17*(((LKL!$C$4-LKL!$E$4)/(LN((LKL!$C$4-LKL!$G$4)/(LKL!$E$4-LKL!$G$4))))/49.8329)^Blad1!$I$15</f>
        <v>391.19987533683906</v>
      </c>
      <c r="G18" s="27">
        <f>Blad1!J17*(((LKL!$C$4-LKL!$E$4)/(LN((LKL!$C$4-LKL!$G$4)/(LKL!$E$4-LKL!$G$4))))/49.8329)^Blad1!$K$15</f>
        <v>514.79983425371358</v>
      </c>
      <c r="H18" s="27">
        <f>Blad1!L17*(((LKL!$C$4-LKL!$E$4)/(LN((LKL!$C$4-LKL!$G$4)/(LKL!$E$4-LKL!$G$4))))/49.8329)^Blad1!$M$15</f>
        <v>0</v>
      </c>
      <c r="I18" s="27">
        <f>Blad1!N17*(((LKL!$C$4-LKL!$E$4)/(LN((LKL!$C$4-LKL!$G$4)/(LKL!$E$4-LKL!$G$4))))/49.8329)^Blad1!$O$15</f>
        <v>0</v>
      </c>
      <c r="J18" s="27">
        <f>Blad1!P17*(((LKL!$C$4-LKL!$E$4)/(LN((LKL!$C$4-LKL!$G$4)/(LKL!$E$4-LKL!$G$4))))/49.8329)^Blad1!$Q$15</f>
        <v>0</v>
      </c>
    </row>
    <row r="19" spans="2:12" x14ac:dyDescent="0.2">
      <c r="B19" s="15">
        <v>1300</v>
      </c>
      <c r="C19" s="27">
        <f>Blad1!B18*(((LKL!$C$4-LKL!$E$4)/(LN((LKL!$C$4-LKL!$G$4)/(LKL!$E$4-LKL!$G$4))))/49.8329)^Blad1!$C$15</f>
        <v>163.79994953125052</v>
      </c>
      <c r="D19" s="27">
        <f>Blad1!D18*(((LKL!$C$4-LKL!$E$4)/(LN((LKL!$C$4-LKL!$G$4)/(LKL!$E$4-LKL!$G$4))))/49.8329)^Blad1!$E$15</f>
        <v>295.09990812005509</v>
      </c>
      <c r="E19" s="27">
        <f>Blad1!F18*(((LKL!$C$4-LKL!$E$4)/(LN((LKL!$C$4-LKL!$G$4)/(LKL!$E$4-LKL!$G$4))))/49.8329)^Blad1!$G$15</f>
        <v>361.39988682367721</v>
      </c>
      <c r="F19" s="27">
        <f>Blad1!H18*(((LKL!$C$4-LKL!$E$4)/(LN((LKL!$C$4-LKL!$G$4)/(LKL!$E$4-LKL!$G$4))))/49.8329)^Blad1!$I$15</f>
        <v>423.79986494824232</v>
      </c>
      <c r="G19" s="27">
        <f>Blad1!J18*(((LKL!$C$4-LKL!$E$4)/(LN((LKL!$C$4-LKL!$G$4)/(LKL!$E$4-LKL!$G$4))))/49.8329)^Blad1!$K$15</f>
        <v>557.69982044152312</v>
      </c>
      <c r="H19" s="27">
        <f>Blad1!L18*(((LKL!$C$4-LKL!$E$4)/(LN((LKL!$C$4-LKL!$G$4)/(LKL!$E$4-LKL!$G$4))))/49.8329)^Blad1!$M$15</f>
        <v>0</v>
      </c>
      <c r="I19" s="27">
        <f>Blad1!N18*(((LKL!$C$4-LKL!$E$4)/(LN((LKL!$C$4-LKL!$G$4)/(LKL!$E$4-LKL!$G$4))))/49.8329)^Blad1!$O$15</f>
        <v>0</v>
      </c>
      <c r="J19" s="27">
        <f>Blad1!P18*(((LKL!$C$4-LKL!$E$4)/(LN((LKL!$C$4-LKL!$G$4)/(LKL!$E$4-LKL!$G$4))))/49.8329)^Blad1!$Q$15</f>
        <v>0</v>
      </c>
    </row>
    <row r="20" spans="2:12" x14ac:dyDescent="0.2">
      <c r="B20" s="15">
        <v>1400</v>
      </c>
      <c r="C20" s="27">
        <f>Blad1!B19*(((LKL!$C$4-LKL!$E$4)/(LN((LKL!$C$4-LKL!$G$4)/(LKL!$E$4-LKL!$G$4))))/49.8329)^Blad1!$C$15</f>
        <v>176.39994564903901</v>
      </c>
      <c r="D20" s="27">
        <f>Blad1!D19*(((LKL!$C$4-LKL!$E$4)/(LN((LKL!$C$4-LKL!$G$4)/(LKL!$E$4-LKL!$G$4))))/49.8329)^Blad1!$E$15</f>
        <v>317.79990105236703</v>
      </c>
      <c r="E20" s="27">
        <f>Blad1!F19*(((LKL!$C$4-LKL!$E$4)/(LN((LKL!$C$4-LKL!$G$4)/(LKL!$E$4-LKL!$G$4))))/49.8329)^Blad1!$G$15</f>
        <v>389.19987811780624</v>
      </c>
      <c r="F20" s="27">
        <f>Blad1!H19*(((LKL!$C$4-LKL!$E$4)/(LN((LKL!$C$4-LKL!$G$4)/(LKL!$E$4-LKL!$G$4))))/49.8329)^Blad1!$I$15</f>
        <v>456.39985455964552</v>
      </c>
      <c r="G20" s="27">
        <f>Blad1!J19*(((LKL!$C$4-LKL!$E$4)/(LN((LKL!$C$4-LKL!$G$4)/(LKL!$E$4-LKL!$G$4))))/49.8329)^Blad1!$K$15</f>
        <v>600.59980662933265</v>
      </c>
      <c r="H20" s="27">
        <f>Blad1!L19*(((LKL!$C$4-LKL!$E$4)/(LN((LKL!$C$4-LKL!$G$4)/(LKL!$E$4-LKL!$G$4))))/49.8329)^Blad1!$M$15</f>
        <v>0</v>
      </c>
      <c r="I20" s="27">
        <f>Blad1!N19*(((LKL!$C$4-LKL!$E$4)/(LN((LKL!$C$4-LKL!$G$4)/(LKL!$E$4-LKL!$G$4))))/49.8329)^Blad1!$O$15</f>
        <v>0</v>
      </c>
      <c r="J20" s="27">
        <f>Blad1!P19*(((LKL!$C$4-LKL!$E$4)/(LN((LKL!$C$4-LKL!$G$4)/(LKL!$E$4-LKL!$G$4))))/49.8329)^Blad1!$Q$15</f>
        <v>0</v>
      </c>
    </row>
    <row r="21" spans="2:12" x14ac:dyDescent="0.2">
      <c r="B21" s="15">
        <v>1500</v>
      </c>
      <c r="C21" s="27">
        <f>Blad1!B20*(((LKL!$C$4-LKL!$E$4)/(LN((LKL!$C$4-LKL!$G$4)/(LKL!$E$4-LKL!$G$4))))/49.8329)^Blad1!$C$15</f>
        <v>188.9999417668275</v>
      </c>
      <c r="D21" s="27">
        <f>Blad1!D20*(((LKL!$C$4-LKL!$E$4)/(LN((LKL!$C$4-LKL!$G$4)/(LKL!$E$4-LKL!$G$4))))/49.8329)^Blad1!$E$15</f>
        <v>340.49989398467892</v>
      </c>
      <c r="E21" s="27">
        <f>Blad1!F20*(((LKL!$C$4-LKL!$E$4)/(LN((LKL!$C$4-LKL!$G$4)/(LKL!$E$4-LKL!$G$4))))/49.8329)^Blad1!$G$15</f>
        <v>416.99986941193526</v>
      </c>
      <c r="F21" s="27">
        <f>Blad1!H20*(((LKL!$C$4-LKL!$E$4)/(LN((LKL!$C$4-LKL!$G$4)/(LKL!$E$4-LKL!$G$4))))/49.8329)^Blad1!$I$15</f>
        <v>488.99984417104884</v>
      </c>
      <c r="G21" s="27">
        <f>Blad1!J20*(((LKL!$C$4-LKL!$E$4)/(LN((LKL!$C$4-LKL!$G$4)/(LKL!$E$4-LKL!$G$4))))/49.8329)^Blad1!$K$15</f>
        <v>643.49979281714207</v>
      </c>
      <c r="H21" s="27">
        <f>Blad1!L20*(((LKL!$C$4-LKL!$E$4)/(LN((LKL!$C$4-LKL!$G$4)/(LKL!$E$4-LKL!$G$4))))/49.8329)^Blad1!$M$15</f>
        <v>0</v>
      </c>
      <c r="I21" s="27">
        <f>Blad1!N20*(((LKL!$C$4-LKL!$E$4)/(LN((LKL!$C$4-LKL!$G$4)/(LKL!$E$4-LKL!$G$4))))/49.8329)^Blad1!$O$15</f>
        <v>0</v>
      </c>
      <c r="J21" s="27">
        <f>Blad1!P20*(((LKL!$C$4-LKL!$E$4)/(LN((LKL!$C$4-LKL!$G$4)/(LKL!$E$4-LKL!$G$4))))/49.8329)^Blad1!$Q$15</f>
        <v>0</v>
      </c>
    </row>
    <row r="22" spans="2:12" x14ac:dyDescent="0.2">
      <c r="B22" s="15">
        <v>1600</v>
      </c>
      <c r="C22" s="27">
        <f>Blad1!B21*(((LKL!$C$4-LKL!$E$4)/(LN((LKL!$C$4-LKL!$G$4)/(LKL!$E$4-LKL!$G$4))))/49.8329)^Blad1!$C$15</f>
        <v>201.599937884616</v>
      </c>
      <c r="D22" s="27">
        <f>Blad1!D21*(((LKL!$C$4-LKL!$E$4)/(LN((LKL!$C$4-LKL!$G$4)/(LKL!$E$4-LKL!$G$4))))/49.8329)^Blad1!$E$15</f>
        <v>363.19988691699086</v>
      </c>
      <c r="E22" s="27">
        <f>Blad1!F21*(((LKL!$C$4-LKL!$E$4)/(LN((LKL!$C$4-LKL!$G$4)/(LKL!$E$4-LKL!$G$4))))/49.8329)^Blad1!$G$15</f>
        <v>444.79986070606429</v>
      </c>
      <c r="F22" s="27">
        <f>Blad1!H21*(((LKL!$C$4-LKL!$E$4)/(LN((LKL!$C$4-LKL!$G$4)/(LKL!$E$4-LKL!$G$4))))/49.8329)^Blad1!$I$15</f>
        <v>521.59983378245204</v>
      </c>
      <c r="G22" s="27">
        <f>Blad1!J21*(((LKL!$C$4-LKL!$E$4)/(LN((LKL!$C$4-LKL!$G$4)/(LKL!$E$4-LKL!$G$4))))/49.8329)^Blad1!$K$15</f>
        <v>686.39977900495148</v>
      </c>
      <c r="H22" s="27">
        <f>Blad1!L21*(((LKL!$C$4-LKL!$E$4)/(LN((LKL!$C$4-LKL!$G$4)/(LKL!$E$4-LKL!$G$4))))/49.8329)^Blad1!$M$15</f>
        <v>0</v>
      </c>
      <c r="I22" s="27">
        <f>Blad1!N21*(((LKL!$C$4-LKL!$E$4)/(LN((LKL!$C$4-LKL!$G$4)/(LKL!$E$4-LKL!$G$4))))/49.8329)^Blad1!$O$15</f>
        <v>0</v>
      </c>
      <c r="J22" s="27">
        <f>Blad1!P21*(((LKL!$C$4-LKL!$E$4)/(LN((LKL!$C$4-LKL!$G$4)/(LKL!$E$4-LKL!$G$4))))/49.8329)^Blad1!$Q$15</f>
        <v>0</v>
      </c>
    </row>
    <row r="23" spans="2:12" x14ac:dyDescent="0.2">
      <c r="B23" s="15">
        <v>1700</v>
      </c>
      <c r="C23" s="27">
        <f>Blad1!B22*(((LKL!$C$4-LKL!$E$4)/(LN((LKL!$C$4-LKL!$G$4)/(LKL!$E$4-LKL!$G$4))))/49.8329)^Blad1!$C$15</f>
        <v>214.19993400240449</v>
      </c>
      <c r="D23" s="27">
        <f>Blad1!D22*(((LKL!$C$4-LKL!$E$4)/(LN((LKL!$C$4-LKL!$G$4)/(LKL!$E$4-LKL!$G$4))))/49.8329)^Blad1!$E$15</f>
        <v>385.89987984930281</v>
      </c>
      <c r="E23" s="27">
        <f>Blad1!F22*(((LKL!$C$4-LKL!$E$4)/(LN((LKL!$C$4-LKL!$G$4)/(LKL!$E$4-LKL!$G$4))))/49.8329)^Blad1!$G$15</f>
        <v>472.59985200019332</v>
      </c>
      <c r="F23" s="27">
        <f>Blad1!H22*(((LKL!$C$4-LKL!$E$4)/(LN((LKL!$C$4-LKL!$G$4)/(LKL!$E$4-LKL!$G$4))))/49.8329)^Blad1!$I$15</f>
        <v>554.19982339385535</v>
      </c>
      <c r="G23" s="27">
        <f>Blad1!J22*(((LKL!$C$4-LKL!$E$4)/(LN((LKL!$C$4-LKL!$G$4)/(LKL!$E$4-LKL!$G$4))))/49.8329)^Blad1!$K$15</f>
        <v>729.2997651927609</v>
      </c>
      <c r="H23" s="27">
        <f>Blad1!L22*(((LKL!$C$4-LKL!$E$4)/(LN((LKL!$C$4-LKL!$G$4)/(LKL!$E$4-LKL!$G$4))))/49.8329)^Blad1!$M$15</f>
        <v>0</v>
      </c>
      <c r="I23" s="27">
        <f>Blad1!N22*(((LKL!$C$4-LKL!$E$4)/(LN((LKL!$C$4-LKL!$G$4)/(LKL!$E$4-LKL!$G$4))))/49.8329)^Blad1!$O$15</f>
        <v>0</v>
      </c>
      <c r="J23" s="27">
        <f>Blad1!P22*(((LKL!$C$4-LKL!$E$4)/(LN((LKL!$C$4-LKL!$G$4)/(LKL!$E$4-LKL!$G$4))))/49.8329)^Blad1!$Q$15</f>
        <v>0</v>
      </c>
      <c r="L23" s="48"/>
    </row>
    <row r="24" spans="2:12" x14ac:dyDescent="0.2">
      <c r="B24" s="15">
        <v>1800</v>
      </c>
      <c r="C24" s="27">
        <f>Blad1!B23*(((LKL!$C$4-LKL!$E$4)/(LN((LKL!$C$4-LKL!$G$4)/(LKL!$E$4-LKL!$G$4))))/49.8329)^Blad1!$C$15</f>
        <v>226.79993012019301</v>
      </c>
      <c r="D24" s="27">
        <f>Blad1!D23*(((LKL!$C$4-LKL!$E$4)/(LN((LKL!$C$4-LKL!$G$4)/(LKL!$E$4-LKL!$G$4))))/49.8329)^Blad1!$E$15</f>
        <v>408.59987278161475</v>
      </c>
      <c r="E24" s="27">
        <f>Blad1!F23*(((LKL!$C$4-LKL!$E$4)/(LN((LKL!$C$4-LKL!$G$4)/(LKL!$E$4-LKL!$G$4))))/49.8329)^Blad1!$G$15</f>
        <v>500.3998432943223</v>
      </c>
      <c r="F24" s="27">
        <f>Blad1!H23*(((LKL!$C$4-LKL!$E$4)/(LN((LKL!$C$4-LKL!$G$4)/(LKL!$E$4-LKL!$G$4))))/49.8329)^Blad1!$I$15</f>
        <v>586.79981300525856</v>
      </c>
      <c r="G24" s="27">
        <f>Blad1!J23*(((LKL!$C$4-LKL!$E$4)/(LN((LKL!$C$4-LKL!$G$4)/(LKL!$E$4-LKL!$G$4))))/49.8329)^Blad1!$K$15</f>
        <v>772.19975138057055</v>
      </c>
      <c r="H24" s="27">
        <f>Blad1!L23*(((LKL!$C$4-LKL!$E$4)/(LN((LKL!$C$4-LKL!$G$4)/(LKL!$E$4-LKL!$G$4))))/49.8329)^Blad1!$M$15</f>
        <v>0</v>
      </c>
      <c r="I24" s="27">
        <f>Blad1!N23*(((LKL!$C$4-LKL!$E$4)/(LN((LKL!$C$4-LKL!$G$4)/(LKL!$E$4-LKL!$G$4))))/49.8329)^Blad1!$O$15</f>
        <v>0</v>
      </c>
      <c r="J24" s="27">
        <f>Blad1!P23*(((LKL!$C$4-LKL!$E$4)/(LN((LKL!$C$4-LKL!$G$4)/(LKL!$E$4-LKL!$G$4))))/49.8329)^Blad1!$Q$15</f>
        <v>0</v>
      </c>
    </row>
    <row r="25" spans="2:12" x14ac:dyDescent="0.2">
      <c r="B25" s="15">
        <v>1900</v>
      </c>
      <c r="C25" s="27">
        <f>Blad1!B24*(((LKL!$C$4-LKL!$E$4)/(LN((LKL!$C$4-LKL!$G$4)/(LKL!$E$4-LKL!$G$4))))/49.8329)^Blad1!$C$15</f>
        <v>239.3999262379815</v>
      </c>
      <c r="D25" s="27">
        <f>Blad1!D24*(((LKL!$C$4-LKL!$E$4)/(LN((LKL!$C$4-LKL!$G$4)/(LKL!$E$4-LKL!$G$4))))/49.8329)^Blad1!$E$15</f>
        <v>431.29986571392669</v>
      </c>
      <c r="E25" s="27">
        <f>Blad1!F24*(((LKL!$C$4-LKL!$E$4)/(LN((LKL!$C$4-LKL!$G$4)/(LKL!$E$4-LKL!$G$4))))/49.8329)^Blad1!$G$15</f>
        <v>528.19983458845138</v>
      </c>
      <c r="F25" s="27">
        <f>Blad1!H24*(((LKL!$C$4-LKL!$E$4)/(LN((LKL!$C$4-LKL!$G$4)/(LKL!$E$4-LKL!$G$4))))/49.8329)^Blad1!$I$15</f>
        <v>619.39980261666176</v>
      </c>
      <c r="G25" s="27">
        <f>Blad1!J24*(((LKL!$C$4-LKL!$E$4)/(LN((LKL!$C$4-LKL!$G$4)/(LKL!$E$4-LKL!$G$4))))/49.8329)^Blad1!$K$15</f>
        <v>815.09973756837996</v>
      </c>
      <c r="H25" s="27">
        <f>Blad1!L24*(((LKL!$C$4-LKL!$E$4)/(LN((LKL!$C$4-LKL!$G$4)/(LKL!$E$4-LKL!$G$4))))/49.8329)^Blad1!$M$15</f>
        <v>0</v>
      </c>
      <c r="I25" s="27">
        <f>Blad1!N24*(((LKL!$C$4-LKL!$E$4)/(LN((LKL!$C$4-LKL!$G$4)/(LKL!$E$4-LKL!$G$4))))/49.8329)^Blad1!$O$15</f>
        <v>0</v>
      </c>
      <c r="J25" s="27">
        <f>Blad1!P24*(((LKL!$C$4-LKL!$E$4)/(LN((LKL!$C$4-LKL!$G$4)/(LKL!$E$4-LKL!$G$4))))/49.8329)^Blad1!$Q$15</f>
        <v>0</v>
      </c>
    </row>
    <row r="26" spans="2:12" x14ac:dyDescent="0.2">
      <c r="B26" s="15">
        <v>2000</v>
      </c>
      <c r="C26" s="27">
        <f>Blad1!B25*(((LKL!$C$4-LKL!$E$4)/(LN((LKL!$C$4-LKL!$G$4)/(LKL!$E$4-LKL!$G$4))))/49.8329)^Blad1!$C$15</f>
        <v>251.99992235577</v>
      </c>
      <c r="D26" s="27">
        <f>Blad1!D25*(((LKL!$C$4-LKL!$E$4)/(LN((LKL!$C$4-LKL!$G$4)/(LKL!$E$4-LKL!$G$4))))/49.8329)^Blad1!$E$15</f>
        <v>453.99985864623858</v>
      </c>
      <c r="E26" s="27">
        <f>Blad1!F25*(((LKL!$C$4-LKL!$E$4)/(LN((LKL!$C$4-LKL!$G$4)/(LKL!$E$4-LKL!$G$4))))/49.8329)^Blad1!$G$15</f>
        <v>555.99982588258035</v>
      </c>
      <c r="F26" s="27">
        <f>Blad1!H25*(((LKL!$C$4-LKL!$E$4)/(LN((LKL!$C$4-LKL!$G$4)/(LKL!$E$4-LKL!$G$4))))/49.8329)^Blad1!$I$15</f>
        <v>651.99979222806508</v>
      </c>
      <c r="G26" s="27">
        <f>Blad1!J25*(((LKL!$C$4-LKL!$E$4)/(LN((LKL!$C$4-LKL!$G$4)/(LKL!$E$4-LKL!$G$4))))/49.8329)^Blad1!$K$15</f>
        <v>857.99972375618938</v>
      </c>
      <c r="H26" s="27">
        <f>Blad1!L25*(((LKL!$C$4-LKL!$E$4)/(LN((LKL!$C$4-LKL!$G$4)/(LKL!$E$4-LKL!$G$4))))/49.8329)^Blad1!$M$15</f>
        <v>0</v>
      </c>
      <c r="I26" s="27">
        <f>Blad1!N25*(((LKL!$C$4-LKL!$E$4)/(LN((LKL!$C$4-LKL!$G$4)/(LKL!$E$4-LKL!$G$4))))/49.8329)^Blad1!$O$15</f>
        <v>0</v>
      </c>
      <c r="J26" s="27">
        <f>Blad1!P25*(((LKL!$C$4-LKL!$E$4)/(LN((LKL!$C$4-LKL!$G$4)/(LKL!$E$4-LKL!$G$4))))/49.8329)^Blad1!$Q$15</f>
        <v>0</v>
      </c>
    </row>
    <row r="27" spans="2:12" x14ac:dyDescent="0.2">
      <c r="B27" s="15">
        <v>2100</v>
      </c>
      <c r="C27" s="27">
        <f>Blad1!B26*(((LKL!$C$4-LKL!$E$4)/(LN((LKL!$C$4-LKL!$G$4)/(LKL!$E$4-LKL!$G$4))))/49.8329)^Blad1!$C$15</f>
        <v>264.59991847355855</v>
      </c>
      <c r="D27" s="27">
        <f>Blad1!D26*(((LKL!$C$4-LKL!$E$4)/(LN((LKL!$C$4-LKL!$G$4)/(LKL!$E$4-LKL!$G$4))))/49.8329)^Blad1!$E$15</f>
        <v>476.69985157855052</v>
      </c>
      <c r="E27" s="27">
        <f>Blad1!F26*(((LKL!$C$4-LKL!$E$4)/(LN((LKL!$C$4-LKL!$G$4)/(LKL!$E$4-LKL!$G$4))))/49.8329)^Blad1!$G$15</f>
        <v>583.79981717670933</v>
      </c>
      <c r="F27" s="27">
        <f>Blad1!H26*(((LKL!$C$4-LKL!$E$4)/(LN((LKL!$C$4-LKL!$G$4)/(LKL!$E$4-LKL!$G$4))))/49.8329)^Blad1!$I$15</f>
        <v>684.59978183946839</v>
      </c>
      <c r="G27" s="27">
        <f>Blad1!J26*(((LKL!$C$4-LKL!$E$4)/(LN((LKL!$C$4-LKL!$G$4)/(LKL!$E$4-LKL!$G$4))))/49.8329)^Blad1!$K$15</f>
        <v>900.8997099439988</v>
      </c>
      <c r="H27" s="27">
        <f>Blad1!L26*(((LKL!$C$4-LKL!$E$4)/(LN((LKL!$C$4-LKL!$G$4)/(LKL!$E$4-LKL!$G$4))))/49.8329)^Blad1!$M$15</f>
        <v>0</v>
      </c>
      <c r="I27" s="27">
        <f>Blad1!N26*(((LKL!$C$4-LKL!$E$4)/(LN((LKL!$C$4-LKL!$G$4)/(LKL!$E$4-LKL!$G$4))))/49.8329)^Blad1!$O$15</f>
        <v>0</v>
      </c>
      <c r="J27" s="27">
        <f>Blad1!P26*(((LKL!$C$4-LKL!$E$4)/(LN((LKL!$C$4-LKL!$G$4)/(LKL!$E$4-LKL!$G$4))))/49.8329)^Blad1!$Q$15</f>
        <v>0</v>
      </c>
      <c r="L27" s="48"/>
    </row>
    <row r="28" spans="2:12" x14ac:dyDescent="0.2">
      <c r="B28" s="15">
        <v>2200</v>
      </c>
      <c r="C28" s="27">
        <f>Blad1!B27*(((LKL!$C$4-LKL!$E$4)/(LN((LKL!$C$4-LKL!$G$4)/(LKL!$E$4-LKL!$G$4))))/49.8329)^Blad1!$C$15</f>
        <v>277.19991459134701</v>
      </c>
      <c r="D28" s="27">
        <f>Blad1!D27*(((LKL!$C$4-LKL!$E$4)/(LN((LKL!$C$4-LKL!$G$4)/(LKL!$E$4-LKL!$G$4))))/49.8329)^Blad1!$E$15</f>
        <v>499.39984451086241</v>
      </c>
      <c r="E28" s="27">
        <f>Blad1!F27*(((LKL!$C$4-LKL!$E$4)/(LN((LKL!$C$4-LKL!$G$4)/(LKL!$E$4-LKL!$G$4))))/49.8329)^Blad1!$G$15</f>
        <v>611.59980847083841</v>
      </c>
      <c r="F28" s="27">
        <f>Blad1!H27*(((LKL!$C$4-LKL!$E$4)/(LN((LKL!$C$4-LKL!$G$4)/(LKL!$E$4-LKL!$G$4))))/49.8329)^Blad1!$I$15</f>
        <v>717.19977145087159</v>
      </c>
      <c r="G28" s="27">
        <f>Blad1!J27*(((LKL!$C$4-LKL!$E$4)/(LN((LKL!$C$4-LKL!$G$4)/(LKL!$E$4-LKL!$G$4))))/49.8329)^Blad1!$K$15</f>
        <v>943.79969613180833</v>
      </c>
      <c r="H28" s="27">
        <f>Blad1!L27*(((LKL!$C$4-LKL!$E$4)/(LN((LKL!$C$4-LKL!$G$4)/(LKL!$E$4-LKL!$G$4))))/49.8329)^Blad1!$M$15</f>
        <v>0</v>
      </c>
      <c r="I28" s="27">
        <f>Blad1!N27*(((LKL!$C$4-LKL!$E$4)/(LN((LKL!$C$4-LKL!$G$4)/(LKL!$E$4-LKL!$G$4))))/49.8329)^Blad1!$O$15</f>
        <v>0</v>
      </c>
      <c r="J28" s="27">
        <f>Blad1!P27*(((LKL!$C$4-LKL!$E$4)/(LN((LKL!$C$4-LKL!$G$4)/(LKL!$E$4-LKL!$G$4))))/49.8329)^Blad1!$Q$15</f>
        <v>0</v>
      </c>
    </row>
    <row r="29" spans="2:12" x14ac:dyDescent="0.2">
      <c r="B29" s="15">
        <v>2300</v>
      </c>
      <c r="C29" s="27">
        <f>Blad1!B28*(((LKL!$C$4-LKL!$E$4)/(LN((LKL!$C$4-LKL!$G$4)/(LKL!$E$4-LKL!$G$4))))/49.8329)^Blad1!$C$15</f>
        <v>289.79991070913553</v>
      </c>
      <c r="D29" s="27">
        <f>Blad1!D28*(((LKL!$C$4-LKL!$E$4)/(LN((LKL!$C$4-LKL!$G$4)/(LKL!$E$4-LKL!$G$4))))/49.8329)^Blad1!$E$15</f>
        <v>522.09983744317435</v>
      </c>
      <c r="E29" s="27">
        <f>Blad1!F28*(((LKL!$C$4-LKL!$E$4)/(LN((LKL!$C$4-LKL!$G$4)/(LKL!$E$4-LKL!$G$4))))/49.8329)^Blad1!$G$15</f>
        <v>639.39979976496738</v>
      </c>
      <c r="F29" s="27">
        <f>Blad1!H28*(((LKL!$C$4-LKL!$E$4)/(LN((LKL!$C$4-LKL!$G$4)/(LKL!$E$4-LKL!$G$4))))/49.8329)^Blad1!$I$15</f>
        <v>749.7997610622748</v>
      </c>
      <c r="G29" s="27">
        <f>Blad1!J28*(((LKL!$C$4-LKL!$E$4)/(LN((LKL!$C$4-LKL!$G$4)/(LKL!$E$4-LKL!$G$4))))/49.8329)^Blad1!$K$15</f>
        <v>986.69968231961786</v>
      </c>
      <c r="H29" s="27">
        <f>Blad1!L28*(((LKL!$C$4-LKL!$E$4)/(LN((LKL!$C$4-LKL!$G$4)/(LKL!$E$4-LKL!$G$4))))/49.8329)^Blad1!$M$15</f>
        <v>0</v>
      </c>
      <c r="I29" s="27">
        <f>Blad1!N28*(((LKL!$C$4-LKL!$E$4)/(LN((LKL!$C$4-LKL!$G$4)/(LKL!$E$4-LKL!$G$4))))/49.8329)^Blad1!$O$15</f>
        <v>0</v>
      </c>
      <c r="J29" s="27">
        <f>Blad1!P28*(((LKL!$C$4-LKL!$E$4)/(LN((LKL!$C$4-LKL!$G$4)/(LKL!$E$4-LKL!$G$4))))/49.8329)^Blad1!$Q$15</f>
        <v>0</v>
      </c>
    </row>
    <row r="30" spans="2:12" x14ac:dyDescent="0.2">
      <c r="B30" s="15">
        <v>2400</v>
      </c>
      <c r="C30" s="27">
        <f>Blad1!B29*(((LKL!$C$4-LKL!$E$4)/(LN((LKL!$C$4-LKL!$G$4)/(LKL!$E$4-LKL!$G$4))))/49.8329)^Blad1!$C$15</f>
        <v>302.399906826924</v>
      </c>
      <c r="D30" s="27">
        <f>Blad1!D29*(((LKL!$C$4-LKL!$E$4)/(LN((LKL!$C$4-LKL!$G$4)/(LKL!$E$4-LKL!$G$4))))/49.8329)^Blad1!$E$15</f>
        <v>544.79983037548629</v>
      </c>
      <c r="E30" s="27">
        <f>Blad1!F29*(((LKL!$C$4-LKL!$E$4)/(LN((LKL!$C$4-LKL!$G$4)/(LKL!$E$4-LKL!$G$4))))/49.8329)^Blad1!$G$15</f>
        <v>667.19979105909647</v>
      </c>
      <c r="F30" s="27">
        <f>Blad1!H29*(((LKL!$C$4-LKL!$E$4)/(LN((LKL!$C$4-LKL!$G$4)/(LKL!$E$4-LKL!$G$4))))/49.8329)^Blad1!$I$15</f>
        <v>782.39975067367811</v>
      </c>
      <c r="G30" s="27">
        <f>Blad1!J29*(((LKL!$C$4-LKL!$E$4)/(LN((LKL!$C$4-LKL!$G$4)/(LKL!$E$4-LKL!$G$4))))/49.8329)^Blad1!$K$15</f>
        <v>1029.5996685074272</v>
      </c>
      <c r="H30" s="27">
        <f>Blad1!L29*(((LKL!$C$4-LKL!$E$4)/(LN((LKL!$C$4-LKL!$G$4)/(LKL!$E$4-LKL!$G$4))))/49.8329)^Blad1!$M$15</f>
        <v>0</v>
      </c>
      <c r="I30" s="27">
        <f>Blad1!N29*(((LKL!$C$4-LKL!$E$4)/(LN((LKL!$C$4-LKL!$G$4)/(LKL!$E$4-LKL!$G$4))))/49.8329)^Blad1!$O$15</f>
        <v>0</v>
      </c>
      <c r="J30" s="27">
        <f>Blad1!P29*(((LKL!$C$4-LKL!$E$4)/(LN((LKL!$C$4-LKL!$G$4)/(LKL!$E$4-LKL!$G$4))))/49.8329)^Blad1!$Q$15</f>
        <v>0</v>
      </c>
      <c r="L30" s="48"/>
    </row>
    <row r="31" spans="2:12" x14ac:dyDescent="0.2">
      <c r="B31" s="15">
        <v>2500</v>
      </c>
      <c r="C31" s="27">
        <f>Blad1!B30*(((LKL!$C$4-LKL!$E$4)/(LN((LKL!$C$4-LKL!$G$4)/(LKL!$E$4-LKL!$G$4))))/49.8329)^Blad1!$C$15</f>
        <v>314.99990294471252</v>
      </c>
      <c r="D31" s="27">
        <f>Blad1!D30*(((LKL!$C$4-LKL!$E$4)/(LN((LKL!$C$4-LKL!$G$4)/(LKL!$E$4-LKL!$G$4))))/49.8329)^Blad1!$E$15</f>
        <v>567.49982330779824</v>
      </c>
      <c r="E31" s="27">
        <f>Blad1!F30*(((LKL!$C$4-LKL!$E$4)/(LN((LKL!$C$4-LKL!$G$4)/(LKL!$E$4-LKL!$G$4))))/49.8329)^Blad1!$G$15</f>
        <v>694.99978235322544</v>
      </c>
      <c r="F31" s="27">
        <f>Blad1!H30*(((LKL!$C$4-LKL!$E$4)/(LN((LKL!$C$4-LKL!$G$4)/(LKL!$E$4-LKL!$G$4))))/49.8329)^Blad1!$I$15</f>
        <v>814.99974028508132</v>
      </c>
      <c r="G31" s="27">
        <f>Blad1!J30*(((LKL!$C$4-LKL!$E$4)/(LN((LKL!$C$4-LKL!$G$4)/(LKL!$E$4-LKL!$G$4))))/49.8329)^Blad1!$K$15</f>
        <v>1072.4996546952368</v>
      </c>
      <c r="H31" s="27">
        <f>Blad1!L30*(((LKL!$C$4-LKL!$E$4)/(LN((LKL!$C$4-LKL!$G$4)/(LKL!$E$4-LKL!$G$4))))/49.8329)^Blad1!$M$15</f>
        <v>0</v>
      </c>
      <c r="I31" s="27">
        <f>Blad1!N30*(((LKL!$C$4-LKL!$E$4)/(LN((LKL!$C$4-LKL!$G$4)/(LKL!$E$4-LKL!$G$4))))/49.8329)^Blad1!$O$15</f>
        <v>0</v>
      </c>
      <c r="J31" s="27">
        <f>Blad1!P30*(((LKL!$C$4-LKL!$E$4)/(LN((LKL!$C$4-LKL!$G$4)/(LKL!$E$4-LKL!$G$4))))/49.8329)^Blad1!$Q$15</f>
        <v>0</v>
      </c>
      <c r="L31" s="48"/>
    </row>
    <row r="32" spans="2:12" x14ac:dyDescent="0.2">
      <c r="B32" s="15">
        <v>2600</v>
      </c>
      <c r="C32" s="27">
        <f>Blad1!B31*(((LKL!$C$4-LKL!$E$4)/(LN((LKL!$C$4-LKL!$G$4)/(LKL!$E$4-LKL!$G$4))))/49.8329)^Blad1!$C$15</f>
        <v>327.59989906250104</v>
      </c>
      <c r="D32" s="27">
        <f>Blad1!D31*(((LKL!$C$4-LKL!$E$4)/(LN((LKL!$C$4-LKL!$G$4)/(LKL!$E$4-LKL!$G$4))))/49.8329)^Blad1!$E$15</f>
        <v>590.19981624011018</v>
      </c>
      <c r="E32" s="27">
        <f>Blad1!F31*(((LKL!$C$4-LKL!$E$4)/(LN((LKL!$C$4-LKL!$G$4)/(LKL!$E$4-LKL!$G$4))))/49.8329)^Blad1!$G$15</f>
        <v>722.79977364735441</v>
      </c>
      <c r="F32" s="27">
        <f>Blad1!H31*(((LKL!$C$4-LKL!$E$4)/(LN((LKL!$C$4-LKL!$G$4)/(LKL!$E$4-LKL!$G$4))))/49.8329)^Blad1!$I$15</f>
        <v>847.59972989648463</v>
      </c>
      <c r="G32" s="27">
        <f>Blad1!J31*(((LKL!$C$4-LKL!$E$4)/(LN((LKL!$C$4-LKL!$G$4)/(LKL!$E$4-LKL!$G$4))))/49.8329)^Blad1!$K$15</f>
        <v>1115.3996408830462</v>
      </c>
      <c r="H32" s="27">
        <f>Blad1!L31*(((LKL!$C$4-LKL!$E$4)/(LN((LKL!$C$4-LKL!$G$4)/(LKL!$E$4-LKL!$G$4))))/49.8329)^Blad1!$M$15</f>
        <v>0</v>
      </c>
      <c r="I32" s="27">
        <f>Blad1!N31*(((LKL!$C$4-LKL!$E$4)/(LN((LKL!$C$4-LKL!$G$4)/(LKL!$E$4-LKL!$G$4))))/49.8329)^Blad1!$O$15</f>
        <v>0</v>
      </c>
      <c r="J32" s="27">
        <f>Blad1!P31*(((LKL!$C$4-LKL!$E$4)/(LN((LKL!$C$4-LKL!$G$4)/(LKL!$E$4-LKL!$G$4))))/49.8329)^Blad1!$Q$15</f>
        <v>0</v>
      </c>
    </row>
    <row r="33" spans="2:10" x14ac:dyDescent="0.2">
      <c r="B33" s="15">
        <v>2700</v>
      </c>
      <c r="C33" s="27">
        <f>Blad1!B32*(((LKL!$C$4-LKL!$E$4)/(LN((LKL!$C$4-LKL!$G$4)/(LKL!$E$4-LKL!$G$4))))/49.8329)^Blad1!$C$15</f>
        <v>340.1998951802895</v>
      </c>
      <c r="D33" s="27">
        <f>Blad1!D32*(((LKL!$C$4-LKL!$E$4)/(LN((LKL!$C$4-LKL!$G$4)/(LKL!$E$4-LKL!$G$4))))/49.8329)^Blad1!$E$15</f>
        <v>612.89980917242212</v>
      </c>
      <c r="E33" s="27">
        <f>Blad1!F32*(((LKL!$C$4-LKL!$E$4)/(LN((LKL!$C$4-LKL!$G$4)/(LKL!$E$4-LKL!$G$4))))/49.8329)^Blad1!$G$15</f>
        <v>750.5997649414835</v>
      </c>
      <c r="F33" s="27">
        <f>Blad1!H32*(((LKL!$C$4-LKL!$E$4)/(LN((LKL!$C$4-LKL!$G$4)/(LKL!$E$4-LKL!$G$4))))/49.8329)^Blad1!$I$15</f>
        <v>880.19971950788795</v>
      </c>
      <c r="G33" s="27">
        <f>Blad1!J32*(((LKL!$C$4-LKL!$E$4)/(LN((LKL!$C$4-LKL!$G$4)/(LKL!$E$4-LKL!$G$4))))/49.8329)^Blad1!$K$15</f>
        <v>1158.2996270708556</v>
      </c>
      <c r="H33" s="27">
        <f>Blad1!L32*(((LKL!$C$4-LKL!$E$4)/(LN((LKL!$C$4-LKL!$G$4)/(LKL!$E$4-LKL!$G$4))))/49.8329)^Blad1!$M$15</f>
        <v>0</v>
      </c>
      <c r="I33" s="27">
        <f>Blad1!N32*(((LKL!$C$4-LKL!$E$4)/(LN((LKL!$C$4-LKL!$G$4)/(LKL!$E$4-LKL!$G$4))))/49.8329)^Blad1!$O$15</f>
        <v>0</v>
      </c>
      <c r="J33" s="27">
        <f>Blad1!P32*(((LKL!$C$4-LKL!$E$4)/(LN((LKL!$C$4-LKL!$G$4)/(LKL!$E$4-LKL!$G$4))))/49.8329)^Blad1!$Q$15</f>
        <v>0</v>
      </c>
    </row>
    <row r="34" spans="2:10" x14ac:dyDescent="0.2">
      <c r="B34" s="15">
        <v>2800</v>
      </c>
      <c r="C34" s="27">
        <f>Blad1!B33*(((LKL!$C$4-LKL!$E$4)/(LN((LKL!$C$4-LKL!$G$4)/(LKL!$E$4-LKL!$G$4))))/49.8329)^Blad1!$C$15</f>
        <v>352.79989129807802</v>
      </c>
      <c r="D34" s="27">
        <f>Blad1!D33*(((LKL!$C$4-LKL!$E$4)/(LN((LKL!$C$4-LKL!$G$4)/(LKL!$E$4-LKL!$G$4))))/49.8329)^Blad1!$E$15</f>
        <v>635.59980210473407</v>
      </c>
      <c r="E34" s="27">
        <f>Blad1!F33*(((LKL!$C$4-LKL!$E$4)/(LN((LKL!$C$4-LKL!$G$4)/(LKL!$E$4-LKL!$G$4))))/49.8329)^Blad1!$G$15</f>
        <v>778.39975623561247</v>
      </c>
      <c r="F34" s="27">
        <f>Blad1!H33*(((LKL!$C$4-LKL!$E$4)/(LN((LKL!$C$4-LKL!$G$4)/(LKL!$E$4-LKL!$G$4))))/49.8329)^Blad1!$I$15</f>
        <v>912.79970911929104</v>
      </c>
      <c r="G34" s="27">
        <f>Blad1!J33*(((LKL!$C$4-LKL!$E$4)/(LN((LKL!$C$4-LKL!$G$4)/(LKL!$E$4-LKL!$G$4))))/49.8329)^Blad1!$K$15</f>
        <v>1201.1996132586653</v>
      </c>
      <c r="H34" s="27">
        <f>Blad1!L33*(((LKL!$C$4-LKL!$E$4)/(LN((LKL!$C$4-LKL!$G$4)/(LKL!$E$4-LKL!$G$4))))/49.8329)^Blad1!$M$15</f>
        <v>0</v>
      </c>
      <c r="I34" s="27">
        <f>Blad1!N33*(((LKL!$C$4-LKL!$E$4)/(LN((LKL!$C$4-LKL!$G$4)/(LKL!$E$4-LKL!$G$4))))/49.8329)^Blad1!$O$15</f>
        <v>0</v>
      </c>
      <c r="J34" s="27">
        <f>Blad1!P33*(((LKL!$C$4-LKL!$E$4)/(LN((LKL!$C$4-LKL!$G$4)/(LKL!$E$4-LKL!$G$4))))/49.8329)^Blad1!$Q$15</f>
        <v>0</v>
      </c>
    </row>
    <row r="35" spans="2:10" x14ac:dyDescent="0.2">
      <c r="B35" s="15">
        <v>2900</v>
      </c>
      <c r="C35" s="27">
        <f>Blad1!B34*(((LKL!$C$4-LKL!$E$4)/(LN((LKL!$C$4-LKL!$G$4)/(LKL!$E$4-LKL!$G$4))))/49.8329)^Blad1!$C$15</f>
        <v>365.39988741586649</v>
      </c>
      <c r="D35" s="27">
        <f>Blad1!D34*(((LKL!$C$4-LKL!$E$4)/(LN((LKL!$C$4-LKL!$G$4)/(LKL!$E$4-LKL!$G$4))))/49.8329)^Blad1!$E$15</f>
        <v>658.2997950370459</v>
      </c>
      <c r="E35" s="27">
        <f>Blad1!F34*(((LKL!$C$4-LKL!$E$4)/(LN((LKL!$C$4-LKL!$G$4)/(LKL!$E$4-LKL!$G$4))))/49.8329)^Blad1!$G$15</f>
        <v>806.19974752974156</v>
      </c>
      <c r="F35" s="27">
        <f>Blad1!H34*(((LKL!$C$4-LKL!$E$4)/(LN((LKL!$C$4-LKL!$G$4)/(LKL!$E$4-LKL!$G$4))))/49.8329)^Blad1!$I$15</f>
        <v>945.39969873069435</v>
      </c>
      <c r="G35" s="27">
        <f>Blad1!J34*(((LKL!$C$4-LKL!$E$4)/(LN((LKL!$C$4-LKL!$G$4)/(LKL!$E$4-LKL!$G$4))))/49.8329)^Blad1!$K$15</f>
        <v>1244.0995994464745</v>
      </c>
      <c r="H35" s="27">
        <f>Blad1!L34*(((LKL!$C$4-LKL!$E$4)/(LN((LKL!$C$4-LKL!$G$4)/(LKL!$E$4-LKL!$G$4))))/49.8329)^Blad1!$M$15</f>
        <v>0</v>
      </c>
      <c r="I35" s="27">
        <f>Blad1!N34*(((LKL!$C$4-LKL!$E$4)/(LN((LKL!$C$4-LKL!$G$4)/(LKL!$E$4-LKL!$G$4))))/49.8329)^Blad1!$O$15</f>
        <v>0</v>
      </c>
      <c r="J35" s="27">
        <f>Blad1!P34*(((LKL!$C$4-LKL!$E$4)/(LN((LKL!$C$4-LKL!$G$4)/(LKL!$E$4-LKL!$G$4))))/49.8329)^Blad1!$Q$15</f>
        <v>0</v>
      </c>
    </row>
    <row r="36" spans="2:10" x14ac:dyDescent="0.2">
      <c r="B36" s="15">
        <v>3000</v>
      </c>
      <c r="C36" s="27">
        <f>Blad1!B35*(((LKL!$C$4-LKL!$E$4)/(LN((LKL!$C$4-LKL!$G$4)/(LKL!$E$4-LKL!$G$4))))/49.8329)^Blad1!$C$15</f>
        <v>377.99988353365501</v>
      </c>
      <c r="D36" s="27">
        <f>Blad1!D35*(((LKL!$C$4-LKL!$E$4)/(LN((LKL!$C$4-LKL!$G$4)/(LKL!$E$4-LKL!$G$4))))/49.8329)^Blad1!$E$15</f>
        <v>680.99978796935784</v>
      </c>
      <c r="E36" s="27">
        <f>Blad1!F35*(((LKL!$C$4-LKL!$E$4)/(LN((LKL!$C$4-LKL!$G$4)/(LKL!$E$4-LKL!$G$4))))/49.8329)^Blad1!$G$15</f>
        <v>833.99973882387053</v>
      </c>
      <c r="F36" s="27">
        <f>Blad1!H35*(((LKL!$C$4-LKL!$E$4)/(LN((LKL!$C$4-LKL!$G$4)/(LKL!$E$4-LKL!$G$4))))/49.8329)^Blad1!$I$15</f>
        <v>977.99968834209767</v>
      </c>
      <c r="G36" s="27">
        <f>Blad1!J35*(((LKL!$C$4-LKL!$E$4)/(LN((LKL!$C$4-LKL!$G$4)/(LKL!$E$4-LKL!$G$4))))/49.8329)^Blad1!$K$15</f>
        <v>1286.9995856342841</v>
      </c>
      <c r="H36" s="27">
        <f>Blad1!L35*(((LKL!$C$4-LKL!$E$4)/(LN((LKL!$C$4-LKL!$G$4)/(LKL!$E$4-LKL!$G$4))))/49.8329)^Blad1!$M$15</f>
        <v>0</v>
      </c>
      <c r="I36" s="27">
        <f>Blad1!N35*(((LKL!$C$4-LKL!$E$4)/(LN((LKL!$C$4-LKL!$G$4)/(LKL!$E$4-LKL!$G$4))))/49.8329)^Blad1!$O$15</f>
        <v>0</v>
      </c>
      <c r="J36" s="27">
        <f>Blad1!P35*(((LKL!$C$4-LKL!$E$4)/(LN((LKL!$C$4-LKL!$G$4)/(LKL!$E$4-LKL!$G$4))))/49.8329)^Blad1!$Q$15</f>
        <v>0</v>
      </c>
    </row>
    <row r="37" spans="2:10" x14ac:dyDescent="0.2">
      <c r="B37" s="15">
        <v>3200</v>
      </c>
      <c r="C37" s="27">
        <f>Blad1!B36*(((LKL!$C$4-LKL!$E$4)/(LN((LKL!$C$4-LKL!$G$4)/(LKL!$E$4-LKL!$G$4))))/49.8329)^Blad1!$C$15</f>
        <v>403.19987576923199</v>
      </c>
      <c r="D37" s="27">
        <f>Blad1!D36*(((LKL!$C$4-LKL!$E$4)/(LN((LKL!$C$4-LKL!$G$4)/(LKL!$E$4-LKL!$G$4))))/49.8329)^Blad1!$E$15</f>
        <v>726.39977383398173</v>
      </c>
      <c r="E37" s="27">
        <f>Blad1!F36*(((LKL!$C$4-LKL!$E$4)/(LN((LKL!$C$4-LKL!$G$4)/(LKL!$E$4-LKL!$G$4))))/49.8329)^Blad1!$G$15</f>
        <v>889.59972141212859</v>
      </c>
      <c r="F37" s="27">
        <f>Blad1!H36*(((LKL!$C$4-LKL!$E$4)/(LN((LKL!$C$4-LKL!$G$4)/(LKL!$E$4-LKL!$G$4))))/49.8329)^Blad1!$I$15</f>
        <v>1043.1996675649041</v>
      </c>
      <c r="G37" s="27">
        <f>Blad1!J36*(((LKL!$C$4-LKL!$E$4)/(LN((LKL!$C$4-LKL!$G$4)/(LKL!$E$4-LKL!$G$4))))/49.8329)^Blad1!$K$15</f>
        <v>1372.799558009903</v>
      </c>
      <c r="H37" s="27">
        <f>Blad1!L36*(((LKL!$C$4-LKL!$E$4)/(LN((LKL!$C$4-LKL!$G$4)/(LKL!$E$4-LKL!$G$4))))/49.8329)^Blad1!$M$15</f>
        <v>0</v>
      </c>
      <c r="I37" s="27">
        <f>Blad1!N36*(((LKL!$C$4-LKL!$E$4)/(LN((LKL!$C$4-LKL!$G$4)/(LKL!$E$4-LKL!$G$4))))/49.8329)^Blad1!$O$15</f>
        <v>0</v>
      </c>
      <c r="J37" s="27">
        <f>Blad1!P36*(((LKL!$C$4-LKL!$E$4)/(LN((LKL!$C$4-LKL!$G$4)/(LKL!$E$4-LKL!$G$4))))/49.8329)^Blad1!$Q$15</f>
        <v>0</v>
      </c>
    </row>
    <row r="38" spans="2:10" x14ac:dyDescent="0.2">
      <c r="B38" s="15">
        <v>3400</v>
      </c>
      <c r="C38" s="27">
        <f>Blad1!B37*(((LKL!$C$4-LKL!$E$4)/(LN((LKL!$C$4-LKL!$G$4)/(LKL!$E$4-LKL!$G$4))))/49.8329)^Blad1!$C$15</f>
        <v>428.39986800480898</v>
      </c>
      <c r="D38" s="27">
        <f>Blad1!D37*(((LKL!$C$4-LKL!$E$4)/(LN((LKL!$C$4-LKL!$G$4)/(LKL!$E$4-LKL!$G$4))))/49.8329)^Blad1!$E$15</f>
        <v>771.79975969860561</v>
      </c>
      <c r="E38" s="27">
        <f>Blad1!F37*(((LKL!$C$4-LKL!$E$4)/(LN((LKL!$C$4-LKL!$G$4)/(LKL!$E$4-LKL!$G$4))))/49.8329)^Blad1!$G$15</f>
        <v>945.19970400038665</v>
      </c>
      <c r="F38" s="27">
        <f>Blad1!H37*(((LKL!$C$4-LKL!$E$4)/(LN((LKL!$C$4-LKL!$G$4)/(LKL!$E$4-LKL!$G$4))))/49.8329)^Blad1!$I$15</f>
        <v>1108.3996467877107</v>
      </c>
      <c r="G38" s="27">
        <f>Blad1!J37*(((LKL!$C$4-LKL!$E$4)/(LN((LKL!$C$4-LKL!$G$4)/(LKL!$E$4-LKL!$G$4))))/49.8329)^Blad1!$K$15</f>
        <v>1458.5995303855218</v>
      </c>
      <c r="H38" s="27">
        <f>Blad1!L37*(((LKL!$C$4-LKL!$E$4)/(LN((LKL!$C$4-LKL!$G$4)/(LKL!$E$4-LKL!$G$4))))/49.8329)^Blad1!$M$15</f>
        <v>0</v>
      </c>
      <c r="I38" s="27">
        <f>Blad1!N37*(((LKL!$C$4-LKL!$E$4)/(LN((LKL!$C$4-LKL!$G$4)/(LKL!$E$4-LKL!$G$4))))/49.8329)^Blad1!$O$15</f>
        <v>0</v>
      </c>
      <c r="J38" s="27">
        <f>Blad1!P37*(((LKL!$C$4-LKL!$E$4)/(LN((LKL!$C$4-LKL!$G$4)/(LKL!$E$4-LKL!$G$4))))/49.8329)^Blad1!$Q$15</f>
        <v>0</v>
      </c>
    </row>
    <row r="39" spans="2:10" x14ac:dyDescent="0.2">
      <c r="B39" s="15">
        <v>3600</v>
      </c>
      <c r="C39" s="27">
        <f>Blad1!B38*(((LKL!$C$4-LKL!$E$4)/(LN((LKL!$C$4-LKL!$G$4)/(LKL!$E$4-LKL!$G$4))))/49.8329)^Blad1!$C$15</f>
        <v>453.59986024038602</v>
      </c>
      <c r="D39" s="27">
        <f>Blad1!D38*(((LKL!$C$4-LKL!$E$4)/(LN((LKL!$C$4-LKL!$G$4)/(LKL!$E$4-LKL!$G$4))))/49.8329)^Blad1!$E$15</f>
        <v>817.1997455632295</v>
      </c>
      <c r="E39" s="27">
        <f>Blad1!F38*(((LKL!$C$4-LKL!$E$4)/(LN((LKL!$C$4-LKL!$G$4)/(LKL!$E$4-LKL!$G$4))))/49.8329)^Blad1!$G$15</f>
        <v>1000.7996865886446</v>
      </c>
      <c r="F39" s="27">
        <f>Blad1!H38*(((LKL!$C$4-LKL!$E$4)/(LN((LKL!$C$4-LKL!$G$4)/(LKL!$E$4-LKL!$G$4))))/49.8329)^Blad1!$I$15</f>
        <v>1173.5996260105171</v>
      </c>
      <c r="G39" s="27">
        <f>Blad1!J38*(((LKL!$C$4-LKL!$E$4)/(LN((LKL!$C$4-LKL!$G$4)/(LKL!$E$4-LKL!$G$4))))/49.8329)^Blad1!$K$15</f>
        <v>1544.3995027611411</v>
      </c>
      <c r="H39" s="27">
        <f>Blad1!L38*(((LKL!$C$4-LKL!$E$4)/(LN((LKL!$C$4-LKL!$G$4)/(LKL!$E$4-LKL!$G$4))))/49.8329)^Blad1!$M$15</f>
        <v>0</v>
      </c>
      <c r="I39" s="27">
        <f>Blad1!N38*(((LKL!$C$4-LKL!$E$4)/(LN((LKL!$C$4-LKL!$G$4)/(LKL!$E$4-LKL!$G$4))))/49.8329)^Blad1!$O$15</f>
        <v>0</v>
      </c>
      <c r="J39" s="27">
        <f>Blad1!P38*(((LKL!$C$4-LKL!$E$4)/(LN((LKL!$C$4-LKL!$G$4)/(LKL!$E$4-LKL!$G$4))))/49.8329)^Blad1!$Q$15</f>
        <v>0</v>
      </c>
    </row>
    <row r="40" spans="2:10" x14ac:dyDescent="0.2">
      <c r="B40" s="15">
        <v>3800</v>
      </c>
      <c r="C40" s="27">
        <f>Blad1!B39*(((LKL!$C$4-LKL!$E$4)/(LN((LKL!$C$4-LKL!$G$4)/(LKL!$E$4-LKL!$G$4))))/49.8329)^Blad1!$C$15</f>
        <v>478.79985247596301</v>
      </c>
      <c r="D40" s="27">
        <f>Blad1!D39*(((LKL!$C$4-LKL!$E$4)/(LN((LKL!$C$4-LKL!$G$4)/(LKL!$E$4-LKL!$G$4))))/49.8329)^Blad1!$E$15</f>
        <v>862.59973142785338</v>
      </c>
      <c r="E40" s="27">
        <f>Blad1!F39*(((LKL!$C$4-LKL!$E$4)/(LN((LKL!$C$4-LKL!$G$4)/(LKL!$E$4-LKL!$G$4))))/49.8329)^Blad1!$G$15</f>
        <v>1056.3996691769028</v>
      </c>
      <c r="F40" s="27">
        <f>Blad1!H39*(((LKL!$C$4-LKL!$E$4)/(LN((LKL!$C$4-LKL!$G$4)/(LKL!$E$4-LKL!$G$4))))/49.8329)^Blad1!$I$15</f>
        <v>1238.7996052333235</v>
      </c>
      <c r="G40" s="27">
        <f>Blad1!J39*(((LKL!$C$4-LKL!$E$4)/(LN((LKL!$C$4-LKL!$G$4)/(LKL!$E$4-LKL!$G$4))))/49.8329)^Blad1!$K$15</f>
        <v>1630.1994751367599</v>
      </c>
      <c r="H40" s="27">
        <f>Blad1!L39*(((LKL!$C$4-LKL!$E$4)/(LN((LKL!$C$4-LKL!$G$4)/(LKL!$E$4-LKL!$G$4))))/49.8329)^Blad1!$M$15</f>
        <v>0</v>
      </c>
      <c r="I40" s="27">
        <f>Blad1!N39*(((LKL!$C$4-LKL!$E$4)/(LN((LKL!$C$4-LKL!$G$4)/(LKL!$E$4-LKL!$G$4))))/49.8329)^Blad1!$O$15</f>
        <v>0</v>
      </c>
      <c r="J40" s="27">
        <f>Blad1!P39*(((LKL!$C$4-LKL!$E$4)/(LN((LKL!$C$4-LKL!$G$4)/(LKL!$E$4-LKL!$G$4))))/49.8329)^Blad1!$Q$15</f>
        <v>0</v>
      </c>
    </row>
    <row r="41" spans="2:10" x14ac:dyDescent="0.2">
      <c r="B41" s="15">
        <v>4000</v>
      </c>
      <c r="C41" s="27">
        <f>Blad1!B40*(((LKL!$C$4-LKL!$E$4)/(LN((LKL!$C$4-LKL!$G$4)/(LKL!$E$4-LKL!$G$4))))/49.8329)^Blad1!$C$15</f>
        <v>503.99984471153999</v>
      </c>
      <c r="D41" s="27">
        <f>Blad1!D40*(((LKL!$C$4-LKL!$E$4)/(LN((LKL!$C$4-LKL!$G$4)/(LKL!$E$4-LKL!$G$4))))/49.8329)^Blad1!$E$15</f>
        <v>907.99971729247716</v>
      </c>
      <c r="E41" s="27">
        <f>Blad1!F40*(((LKL!$C$4-LKL!$E$4)/(LN((LKL!$C$4-LKL!$G$4)/(LKL!$E$4-LKL!$G$4))))/49.8329)^Blad1!$G$15</f>
        <v>1111.9996517651607</v>
      </c>
      <c r="F41" s="27">
        <f>Blad1!H40*(((LKL!$C$4-LKL!$E$4)/(LN((LKL!$C$4-LKL!$G$4)/(LKL!$E$4-LKL!$G$4))))/49.8329)^Blad1!$I$15</f>
        <v>1303.9995844561302</v>
      </c>
      <c r="G41" s="27">
        <f>Blad1!J40*(((LKL!$C$4-LKL!$E$4)/(LN((LKL!$C$4-LKL!$G$4)/(LKL!$E$4-LKL!$G$4))))/49.8329)^Blad1!$K$15</f>
        <v>1715.9994475123788</v>
      </c>
      <c r="H41" s="27">
        <f>Blad1!L40*(((LKL!$C$4-LKL!$E$4)/(LN((LKL!$C$4-LKL!$G$4)/(LKL!$E$4-LKL!$G$4))))/49.8329)^Blad1!$M$15</f>
        <v>0</v>
      </c>
      <c r="I41" s="27">
        <f>Blad1!N40*(((LKL!$C$4-LKL!$E$4)/(LN((LKL!$C$4-LKL!$G$4)/(LKL!$E$4-LKL!$G$4))))/49.8329)^Blad1!$O$15</f>
        <v>0</v>
      </c>
      <c r="J41" s="27">
        <f>Blad1!P40*(((LKL!$C$4-LKL!$E$4)/(LN((LKL!$C$4-LKL!$G$4)/(LKL!$E$4-LKL!$G$4))))/49.8329)^Blad1!$Q$15</f>
        <v>0</v>
      </c>
    </row>
    <row r="42" spans="2:10" hidden="1" x14ac:dyDescent="0.2">
      <c r="B42" s="15">
        <v>4200</v>
      </c>
      <c r="C42" s="27"/>
      <c r="D42" s="27"/>
      <c r="E42" s="27"/>
      <c r="F42" s="27"/>
      <c r="G42" s="27"/>
      <c r="H42" s="27">
        <f>Blad1!L41*(((LKL!$C$4-LKL!$E$4)/(LN((LKL!$C$4-LKL!$G$4)/(LKL!$E$4-LKL!$G$4))))/49.8329)^Blad1!$M$15</f>
        <v>0</v>
      </c>
      <c r="I42" s="27">
        <f>Blad1!N41*(((LKL!$C$4-LKL!$E$4)/(LN((LKL!$C$4-LKL!$G$4)/(LKL!$E$4-LKL!$G$4))))/49.8329)^Blad1!$O$15</f>
        <v>0</v>
      </c>
      <c r="J42" s="27">
        <f>Blad1!P41*(((LKL!$C$4-LKL!$E$4)/(LN((LKL!$C$4-LKL!$G$4)/(LKL!$E$4-LKL!$G$4))))/49.8329)^Blad1!$Q$15</f>
        <v>0</v>
      </c>
    </row>
    <row r="43" spans="2:10" hidden="1" x14ac:dyDescent="0.2">
      <c r="B43" s="15">
        <v>4400</v>
      </c>
      <c r="C43" s="27"/>
      <c r="D43" s="27"/>
      <c r="E43" s="27"/>
      <c r="F43" s="27"/>
      <c r="G43" s="27"/>
      <c r="H43" s="27">
        <f>Blad1!L42*(((LKL!$C$4-LKL!$E$4)/(LN((LKL!$C$4-LKL!$G$4)/(LKL!$E$4-LKL!$G$4))))/49.8329)^Blad1!$M$15</f>
        <v>0</v>
      </c>
      <c r="I43" s="27">
        <f>Blad1!N42*(((LKL!$C$4-LKL!$E$4)/(LN((LKL!$C$4-LKL!$G$4)/(LKL!$E$4-LKL!$G$4))))/49.8329)^Blad1!$O$15</f>
        <v>0</v>
      </c>
      <c r="J43" s="27">
        <f>Blad1!P42*(((LKL!$C$4-LKL!$E$4)/(LN((LKL!$C$4-LKL!$G$4)/(LKL!$E$4-LKL!$G$4))))/49.8329)^Blad1!$Q$15</f>
        <v>0</v>
      </c>
    </row>
    <row r="44" spans="2:10" hidden="1" x14ac:dyDescent="0.2">
      <c r="B44" s="15">
        <v>4600</v>
      </c>
      <c r="C44" s="27"/>
      <c r="D44" s="27"/>
      <c r="E44" s="27"/>
      <c r="F44" s="27"/>
      <c r="G44" s="27"/>
      <c r="H44" s="27">
        <f>Blad1!L43*(((LKL!$C$4-LKL!$E$4)/(LN((LKL!$C$4-LKL!$G$4)/(LKL!$E$4-LKL!$G$4))))/49.8329)^Blad1!$M$15</f>
        <v>0</v>
      </c>
      <c r="I44" s="27">
        <f>Blad1!N43*(((LKL!$C$4-LKL!$E$4)/(LN((LKL!$C$4-LKL!$G$4)/(LKL!$E$4-LKL!$G$4))))/49.8329)^Blad1!$O$15</f>
        <v>0</v>
      </c>
      <c r="J44" s="27">
        <f>Blad1!P43*(((LKL!$C$4-LKL!$E$4)/(LN((LKL!$C$4-LKL!$G$4)/(LKL!$E$4-LKL!$G$4))))/49.8329)^Blad1!$Q$15</f>
        <v>0</v>
      </c>
    </row>
    <row r="45" spans="2:10" hidden="1" x14ac:dyDescent="0.2">
      <c r="B45" s="15">
        <v>4800</v>
      </c>
      <c r="C45" s="27"/>
      <c r="D45" s="27"/>
      <c r="E45" s="27"/>
      <c r="F45" s="27"/>
      <c r="G45" s="27"/>
      <c r="H45" s="27">
        <f>Blad1!L44*(((LKL!$C$4-LKL!$E$4)/(LN((LKL!$C$4-LKL!$G$4)/(LKL!$E$4-LKL!$G$4))))/49.8329)^Blad1!$M$15</f>
        <v>0</v>
      </c>
      <c r="I45" s="27">
        <f>Blad1!N44*(((LKL!$C$4-LKL!$E$4)/(LN((LKL!$C$4-LKL!$G$4)/(LKL!$E$4-LKL!$G$4))))/49.8329)^Blad1!$O$15</f>
        <v>0</v>
      </c>
      <c r="J45" s="27">
        <f>Blad1!P44*(((LKL!$C$4-LKL!$E$4)/(LN((LKL!$C$4-LKL!$G$4)/(LKL!$E$4-LKL!$G$4))))/49.8329)^Blad1!$Q$15</f>
        <v>0</v>
      </c>
    </row>
    <row r="46" spans="2:10" hidden="1" x14ac:dyDescent="0.2">
      <c r="B46" s="15">
        <v>5000</v>
      </c>
      <c r="C46" s="27"/>
      <c r="D46" s="27"/>
      <c r="E46" s="27"/>
      <c r="F46" s="27"/>
      <c r="G46" s="27"/>
      <c r="H46" s="27">
        <f>Blad1!L45*(((LKL!$C$4-LKL!$E$4)/(LN((LKL!$C$4-LKL!$G$4)/(LKL!$E$4-LKL!$G$4))))/49.8329)^Blad1!$M$15</f>
        <v>0</v>
      </c>
      <c r="I46" s="27">
        <f>Blad1!N45*(((LKL!$C$4-LKL!$E$4)/(LN((LKL!$C$4-LKL!$G$4)/(LKL!$E$4-LKL!$G$4))))/49.8329)^Blad1!$O$15</f>
        <v>0</v>
      </c>
      <c r="J46" s="27">
        <f>Blad1!P45*(((LKL!$C$4-LKL!$E$4)/(LN((LKL!$C$4-LKL!$G$4)/(LKL!$E$4-LKL!$G$4))))/49.8329)^Blad1!$Q$15</f>
        <v>0</v>
      </c>
    </row>
    <row r="47" spans="2:10" hidden="1" x14ac:dyDescent="0.2">
      <c r="B47" s="15">
        <v>5200</v>
      </c>
      <c r="C47" s="27"/>
      <c r="D47" s="27"/>
      <c r="E47" s="27"/>
      <c r="F47" s="27"/>
      <c r="G47" s="27"/>
      <c r="H47" s="27">
        <f>Blad1!L46*(((LKL!$C$4-LKL!$E$4)/(LN((LKL!$C$4-LKL!$G$4)/(LKL!$E$4-LKL!$G$4))))/49.8329)^Blad1!$M$15</f>
        <v>0</v>
      </c>
      <c r="I47" s="27">
        <f>Blad1!N46*(((LKL!$C$4-LKL!$E$4)/(LN((LKL!$C$4-LKL!$G$4)/(LKL!$E$4-LKL!$G$4))))/49.8329)^Blad1!$O$15</f>
        <v>0</v>
      </c>
      <c r="J47" s="27">
        <f>Blad1!P46*(((LKL!$C$4-LKL!$E$4)/(LN((LKL!$C$4-LKL!$G$4)/(LKL!$E$4-LKL!$G$4))))/49.8329)^Blad1!$Q$15</f>
        <v>0</v>
      </c>
    </row>
    <row r="48" spans="2:10" hidden="1" x14ac:dyDescent="0.2">
      <c r="B48" s="15">
        <v>5400</v>
      </c>
      <c r="C48" s="27"/>
      <c r="D48" s="27"/>
      <c r="E48" s="27"/>
      <c r="F48" s="27"/>
      <c r="G48" s="27"/>
      <c r="H48" s="27">
        <f>Blad1!L47*(((LKL!$C$4-LKL!$E$4)/(LN((LKL!$C$4-LKL!$G$4)/(LKL!$E$4-LKL!$G$4))))/49.8329)^Blad1!$M$15</f>
        <v>0</v>
      </c>
      <c r="I48" s="27">
        <f>Blad1!N47*(((LKL!$C$4-LKL!$E$4)/(LN((LKL!$C$4-LKL!$G$4)/(LKL!$E$4-LKL!$G$4))))/49.8329)^Blad1!$O$15</f>
        <v>0</v>
      </c>
      <c r="J48" s="27">
        <f>Blad1!P47*(((LKL!$C$4-LKL!$E$4)/(LN((LKL!$C$4-LKL!$G$4)/(LKL!$E$4-LKL!$G$4))))/49.8329)^Blad1!$Q$15</f>
        <v>0</v>
      </c>
    </row>
    <row r="49" spans="2:20" hidden="1" x14ac:dyDescent="0.2">
      <c r="B49" s="15">
        <v>5600</v>
      </c>
      <c r="C49" s="27"/>
      <c r="D49" s="27"/>
      <c r="E49" s="27"/>
      <c r="F49" s="27"/>
      <c r="G49" s="27"/>
      <c r="H49" s="27">
        <f>Blad1!L48*(((LKL!$C$4-LKL!$E$4)/(LN((LKL!$C$4-LKL!$G$4)/(LKL!$E$4-LKL!$G$4))))/49.8329)^Blad1!$M$15</f>
        <v>0</v>
      </c>
      <c r="I49" s="27">
        <f>Blad1!N48*(((LKL!$C$4-LKL!$E$4)/(LN((LKL!$C$4-LKL!$G$4)/(LKL!$E$4-LKL!$G$4))))/49.8329)^Blad1!$O$15</f>
        <v>0</v>
      </c>
      <c r="J49" s="27">
        <f>Blad1!P48*(((LKL!$C$4-LKL!$E$4)/(LN((LKL!$C$4-LKL!$G$4)/(LKL!$E$4-LKL!$G$4))))/49.8329)^Blad1!$Q$15</f>
        <v>0</v>
      </c>
    </row>
    <row r="50" spans="2:20" hidden="1" x14ac:dyDescent="0.2">
      <c r="B50" s="15">
        <v>5800</v>
      </c>
      <c r="C50" s="27"/>
      <c r="D50" s="27"/>
      <c r="E50" s="27"/>
      <c r="F50" s="27"/>
      <c r="G50" s="27"/>
      <c r="H50" s="27">
        <f>Blad1!L49*(((LKL!$C$4-LKL!$E$4)/(LN((LKL!$C$4-LKL!$G$4)/(LKL!$E$4-LKL!$G$4))))/49.8329)^Blad1!$M$15</f>
        <v>0</v>
      </c>
      <c r="I50" s="27">
        <f>Blad1!N49*(((LKL!$C$4-LKL!$E$4)/(LN((LKL!$C$4-LKL!$G$4)/(LKL!$E$4-LKL!$G$4))))/49.8329)^Blad1!$O$15</f>
        <v>0</v>
      </c>
      <c r="J50" s="27">
        <f>Blad1!P49*(((LKL!$C$4-LKL!$E$4)/(LN((LKL!$C$4-LKL!$G$4)/(LKL!$E$4-LKL!$G$4))))/49.8329)^Blad1!$Q$15</f>
        <v>0</v>
      </c>
    </row>
    <row r="51" spans="2:20" hidden="1" x14ac:dyDescent="0.2">
      <c r="B51" s="15">
        <v>6000</v>
      </c>
      <c r="C51" s="27"/>
      <c r="D51" s="27"/>
      <c r="E51" s="27"/>
      <c r="F51" s="27"/>
      <c r="G51" s="27"/>
      <c r="H51" s="27">
        <f>Blad1!L50*(((LKL!$C$4-LKL!$E$4)/(LN((LKL!$C$4-LKL!$G$4)/(LKL!$E$4-LKL!$G$4))))/49.8329)^Blad1!$M$15</f>
        <v>0</v>
      </c>
      <c r="I51" s="27">
        <f>Blad1!N50*(((LKL!$C$4-LKL!$E$4)/(LN((LKL!$C$4-LKL!$G$4)/(LKL!$E$4-LKL!$G$4))))/49.8329)^Blad1!$O$15</f>
        <v>0</v>
      </c>
      <c r="J51" s="27">
        <f>Blad1!P50*(((LKL!$C$4-LKL!$E$4)/(LN((LKL!$C$4-LKL!$G$4)/(LKL!$E$4-LKL!$G$4))))/49.8329)^Blad1!$Q$15</f>
        <v>0</v>
      </c>
    </row>
    <row r="53" spans="2:20" ht="20.100000000000001" customHeight="1" x14ac:dyDescent="0.25">
      <c r="B53" s="72" t="s">
        <v>17</v>
      </c>
      <c r="C53" s="73"/>
      <c r="D53" s="73"/>
      <c r="E53" s="73"/>
      <c r="F53" s="73"/>
      <c r="G53" s="73"/>
      <c r="H53" s="73"/>
      <c r="I53" s="73"/>
      <c r="J53" s="73"/>
    </row>
    <row r="54" spans="2:20" ht="20.100000000000001" customHeight="1" x14ac:dyDescent="0.2">
      <c r="B54" s="24"/>
      <c r="C54" s="74" t="s">
        <v>6</v>
      </c>
      <c r="D54" s="75"/>
      <c r="E54" s="75"/>
      <c r="F54" s="75"/>
      <c r="G54" s="75"/>
      <c r="H54" s="75"/>
      <c r="I54" s="75"/>
      <c r="J54" s="76"/>
      <c r="M54" s="68"/>
      <c r="N54" s="69"/>
      <c r="O54" s="69"/>
      <c r="P54" s="69"/>
      <c r="Q54" s="69"/>
      <c r="R54" s="69"/>
      <c r="S54" s="69"/>
      <c r="T54" s="69"/>
    </row>
    <row r="55" spans="2:20" ht="20.100000000000001" customHeight="1" x14ac:dyDescent="0.2">
      <c r="B55" s="25" t="s">
        <v>5</v>
      </c>
      <c r="C55" s="26">
        <v>10</v>
      </c>
      <c r="D55" s="26">
        <v>11</v>
      </c>
      <c r="E55" s="26">
        <v>20</v>
      </c>
      <c r="F55" s="26">
        <v>21</v>
      </c>
      <c r="G55" s="26">
        <v>22</v>
      </c>
      <c r="H55" s="58">
        <v>32</v>
      </c>
      <c r="I55" s="38">
        <v>43</v>
      </c>
      <c r="J55" s="38">
        <v>54</v>
      </c>
      <c r="M55" s="62"/>
      <c r="N55" s="62"/>
      <c r="O55" s="62"/>
      <c r="P55" s="62"/>
      <c r="Q55" s="62"/>
      <c r="R55" s="61"/>
      <c r="S55" s="61"/>
      <c r="T55" s="61"/>
    </row>
    <row r="56" spans="2:20" hidden="1" x14ac:dyDescent="0.2">
      <c r="B56" s="15">
        <v>400</v>
      </c>
      <c r="C56" s="27">
        <f>Blad1!B55*(((LKL!$C$4-LKL!$E$4)/(LN((LKL!$C$4-LKL!$G$4)/(LKL!$E$4-LKL!$G$4))))/49.8329)^Blad1!$C$61</f>
        <v>80.399974481067233</v>
      </c>
      <c r="D56" s="27">
        <f>Blad1!D55*(((LKL!$C$4-LKL!$E$4)/(LN((LKL!$C$4-LKL!$G$4)/(LKL!$E$4-LKL!$G$4))))/49.8329)^Blad1!$E$61</f>
        <v>126.39995974417614</v>
      </c>
      <c r="E56" s="27">
        <f>Blad1!F55*(((LKL!$C$4-LKL!$E$4)/(LN((LKL!$C$4-LKL!$G$4)/(LKL!$E$4-LKL!$G$4))))/49.8329)^Blad1!$G$61</f>
        <v>161.59994846388506</v>
      </c>
      <c r="F56" s="27">
        <f>Blad1!H55*(((LKL!$C$4-LKL!$E$4)/(LN((LKL!$C$4-LKL!$G$4)/(LKL!$E$4-LKL!$G$4))))/49.8329)^Blad1!$I$61</f>
        <v>200.79993360424635</v>
      </c>
      <c r="G56" s="27">
        <f>Blad1!J55*(((LKL!$C$4-LKL!$E$4)/(LN((LKL!$C$4-LKL!$G$4)/(LKL!$E$4-LKL!$G$4))))/49.8329)^Blad1!$K$61</f>
        <v>248.79991776633813</v>
      </c>
      <c r="H56" s="27">
        <f>Blad1!L55*(((LKL!$C$4-LKL!$E$4)/(LN((LKL!$C$4-LKL!$G$4)/(LKL!$E$4-LKL!$G$4))))/49.8329)^Blad1!$M$61</f>
        <v>0</v>
      </c>
      <c r="I56" s="27">
        <f>Blad1!N55*(((LKL!$C$4-LKL!$E$4)/(LN((LKL!$C$4-LKL!$G$4)/(LKL!$E$4-LKL!$G$4))))/49.8329)^Blad1!$O$61</f>
        <v>0</v>
      </c>
      <c r="J56" s="27">
        <f>Blad1!P55*(((LKL!$C$4-LKL!$E$4)/(LN((LKL!$C$4-LKL!$G$4)/(LKL!$E$4-LKL!$G$4))))/49.8329)^Blad1!$Q$61</f>
        <v>0</v>
      </c>
    </row>
    <row r="57" spans="2:20" hidden="1" x14ac:dyDescent="0.2">
      <c r="B57" s="15">
        <v>500</v>
      </c>
      <c r="C57" s="27">
        <f>Blad1!B56*(((LKL!$C$4-LKL!$E$4)/(LN((LKL!$C$4-LKL!$G$4)/(LKL!$E$4-LKL!$G$4))))/49.8329)^Blad1!$C$61</f>
        <v>100.49996810133403</v>
      </c>
      <c r="D57" s="27">
        <f>Blad1!D56*(((LKL!$C$4-LKL!$E$4)/(LN((LKL!$C$4-LKL!$G$4)/(LKL!$E$4-LKL!$G$4))))/49.8329)^Blad1!$E$61</f>
        <v>157.99994968022017</v>
      </c>
      <c r="E57" s="27">
        <f>Blad1!F56*(((LKL!$C$4-LKL!$E$4)/(LN((LKL!$C$4-LKL!$G$4)/(LKL!$E$4-LKL!$G$4))))/49.8329)^Blad1!$G$61</f>
        <v>201.99993557985633</v>
      </c>
      <c r="F57" s="27">
        <f>Blad1!H56*(((LKL!$C$4-LKL!$E$4)/(LN((LKL!$C$4-LKL!$G$4)/(LKL!$E$4-LKL!$G$4))))/49.8329)^Blad1!$I$61</f>
        <v>250.99991700530791</v>
      </c>
      <c r="G57" s="27">
        <f>Blad1!J56*(((LKL!$C$4-LKL!$E$4)/(LN((LKL!$C$4-LKL!$G$4)/(LKL!$E$4-LKL!$G$4))))/49.8329)^Blad1!$K$61</f>
        <v>310.99989720792269</v>
      </c>
      <c r="H57" s="27">
        <f>Blad1!L56*(((LKL!$C$4-LKL!$E$4)/(LN((LKL!$C$4-LKL!$G$4)/(LKL!$E$4-LKL!$G$4))))/49.8329)^Blad1!$M$61</f>
        <v>0</v>
      </c>
      <c r="I57" s="27">
        <f>Blad1!N56*(((LKL!$C$4-LKL!$E$4)/(LN((LKL!$C$4-LKL!$G$4)/(LKL!$E$4-LKL!$G$4))))/49.8329)^Blad1!$O$61</f>
        <v>0</v>
      </c>
      <c r="J57" s="27">
        <f>Blad1!P56*(((LKL!$C$4-LKL!$E$4)/(LN((LKL!$C$4-LKL!$G$4)/(LKL!$E$4-LKL!$G$4))))/49.8329)^Blad1!$Q$61</f>
        <v>0</v>
      </c>
    </row>
    <row r="58" spans="2:20" x14ac:dyDescent="0.2">
      <c r="B58" s="15">
        <v>600</v>
      </c>
      <c r="C58" s="27">
        <f>Blad1!B57*(((LKL!$C$4-LKL!$E$4)/(LN((LKL!$C$4-LKL!$G$4)/(LKL!$E$4-LKL!$G$4))))/49.8329)^Blad1!$C$61</f>
        <v>120.59996172160083</v>
      </c>
      <c r="D58" s="27">
        <f>Blad1!D57*(((LKL!$C$4-LKL!$E$4)/(LN((LKL!$C$4-LKL!$G$4)/(LKL!$E$4-LKL!$G$4))))/49.8329)^Blad1!$E$61</f>
        <v>189.59993961626421</v>
      </c>
      <c r="E58" s="27">
        <f>Blad1!F57*(((LKL!$C$4-LKL!$E$4)/(LN((LKL!$C$4-LKL!$G$4)/(LKL!$E$4-LKL!$G$4))))/49.8329)^Blad1!$G$61</f>
        <v>242.3999226958276</v>
      </c>
      <c r="F58" s="27">
        <f>Blad1!H57*(((LKL!$C$4-LKL!$E$4)/(LN((LKL!$C$4-LKL!$G$4)/(LKL!$E$4-LKL!$G$4))))/49.8329)^Blad1!$I$61</f>
        <v>301.19990040636947</v>
      </c>
      <c r="G58" s="27">
        <f>Blad1!J57*(((LKL!$C$4-LKL!$E$4)/(LN((LKL!$C$4-LKL!$G$4)/(LKL!$E$4-LKL!$G$4))))/49.8329)^Blad1!$K$61</f>
        <v>373.19987664950719</v>
      </c>
      <c r="H58" s="27">
        <f>Blad1!L57*(((LKL!$C$4-LKL!$E$4)/(LN((LKL!$C$4-LKL!$G$4)/(LKL!$E$4-LKL!$G$4))))/49.8329)^Blad1!$M$61</f>
        <v>0</v>
      </c>
      <c r="I58" s="27">
        <f>Blad1!N57*(((LKL!$C$4-LKL!$E$4)/(LN((LKL!$C$4-LKL!$G$4)/(LKL!$E$4-LKL!$G$4))))/49.8329)^Blad1!$O$61</f>
        <v>0</v>
      </c>
      <c r="J58" s="27">
        <f>Blad1!P57*(((LKL!$C$4-LKL!$E$4)/(LN((LKL!$C$4-LKL!$G$4)/(LKL!$E$4-LKL!$G$4))))/49.8329)^Blad1!$Q$61</f>
        <v>0</v>
      </c>
    </row>
    <row r="59" spans="2:20" x14ac:dyDescent="0.2">
      <c r="B59" s="15">
        <v>700</v>
      </c>
      <c r="C59" s="27">
        <f>Blad1!B58*(((LKL!$C$4-LKL!$E$4)/(LN((LKL!$C$4-LKL!$G$4)/(LKL!$E$4-LKL!$G$4))))/49.8329)^Blad1!$C$61</f>
        <v>140.69995534186765</v>
      </c>
      <c r="D59" s="27">
        <f>Blad1!D58*(((LKL!$C$4-LKL!$E$4)/(LN((LKL!$C$4-LKL!$G$4)/(LKL!$E$4-LKL!$G$4))))/49.8329)^Blad1!$E$61</f>
        <v>221.19992955230825</v>
      </c>
      <c r="E59" s="27">
        <f>Blad1!F58*(((LKL!$C$4-LKL!$E$4)/(LN((LKL!$C$4-LKL!$G$4)/(LKL!$E$4-LKL!$G$4))))/49.8329)^Blad1!$G$61</f>
        <v>282.79990981179884</v>
      </c>
      <c r="F59" s="27">
        <f>Blad1!H58*(((LKL!$C$4-LKL!$E$4)/(LN((LKL!$C$4-LKL!$G$4)/(LKL!$E$4-LKL!$G$4))))/49.8329)^Blad1!$I$61</f>
        <v>351.39988380743102</v>
      </c>
      <c r="G59" s="27">
        <f>Blad1!J58*(((LKL!$C$4-LKL!$E$4)/(LN((LKL!$C$4-LKL!$G$4)/(LKL!$E$4-LKL!$G$4))))/49.8329)^Blad1!$K$61</f>
        <v>435.39985609109169</v>
      </c>
      <c r="H59" s="27">
        <f>Blad1!L58*(((LKL!$C$4-LKL!$E$4)/(LN((LKL!$C$4-LKL!$G$4)/(LKL!$E$4-LKL!$G$4))))/49.8329)^Blad1!$M$61</f>
        <v>0</v>
      </c>
      <c r="I59" s="27">
        <f>Blad1!N58*(((LKL!$C$4-LKL!$E$4)/(LN((LKL!$C$4-LKL!$G$4)/(LKL!$E$4-LKL!$G$4))))/49.8329)^Blad1!$O$61</f>
        <v>0</v>
      </c>
      <c r="J59" s="27">
        <f>Blad1!P58*(((LKL!$C$4-LKL!$E$4)/(LN((LKL!$C$4-LKL!$G$4)/(LKL!$E$4-LKL!$G$4))))/49.8329)^Blad1!$Q$61</f>
        <v>0</v>
      </c>
    </row>
    <row r="60" spans="2:20" x14ac:dyDescent="0.2">
      <c r="B60" s="15">
        <v>800</v>
      </c>
      <c r="C60" s="27">
        <f>Blad1!B59*(((LKL!$C$4-LKL!$E$4)/(LN((LKL!$C$4-LKL!$G$4)/(LKL!$E$4-LKL!$G$4))))/49.8329)^Blad1!$C$61</f>
        <v>160.79994896213447</v>
      </c>
      <c r="D60" s="27">
        <f>Blad1!D59*(((LKL!$C$4-LKL!$E$4)/(LN((LKL!$C$4-LKL!$G$4)/(LKL!$E$4-LKL!$G$4))))/49.8329)^Blad1!$E$61</f>
        <v>252.79991948835229</v>
      </c>
      <c r="E60" s="27">
        <f>Blad1!F59*(((LKL!$C$4-LKL!$E$4)/(LN((LKL!$C$4-LKL!$G$4)/(LKL!$E$4-LKL!$G$4))))/49.8329)^Blad1!$G$61</f>
        <v>323.19989692777011</v>
      </c>
      <c r="F60" s="27">
        <f>Blad1!H59*(((LKL!$C$4-LKL!$E$4)/(LN((LKL!$C$4-LKL!$G$4)/(LKL!$E$4-LKL!$G$4))))/49.8329)^Blad1!$I$61</f>
        <v>401.5998672084927</v>
      </c>
      <c r="G60" s="27">
        <f>Blad1!J59*(((LKL!$C$4-LKL!$E$4)/(LN((LKL!$C$4-LKL!$G$4)/(LKL!$E$4-LKL!$G$4))))/49.8329)^Blad1!$K$61</f>
        <v>497.59983553267625</v>
      </c>
      <c r="H60" s="27">
        <f>Blad1!L59*(((LKL!$C$4-LKL!$E$4)/(LN((LKL!$C$4-LKL!$G$4)/(LKL!$E$4-LKL!$G$4))))/49.8329)^Blad1!$M$61</f>
        <v>0</v>
      </c>
      <c r="I60" s="27">
        <f>Blad1!N59*(((LKL!$C$4-LKL!$E$4)/(LN((LKL!$C$4-LKL!$G$4)/(LKL!$E$4-LKL!$G$4))))/49.8329)^Blad1!$O$61</f>
        <v>0</v>
      </c>
      <c r="J60" s="27">
        <f>Blad1!P59*(((LKL!$C$4-LKL!$E$4)/(LN((LKL!$C$4-LKL!$G$4)/(LKL!$E$4-LKL!$G$4))))/49.8329)^Blad1!$Q$61</f>
        <v>0</v>
      </c>
    </row>
    <row r="61" spans="2:20" x14ac:dyDescent="0.2">
      <c r="B61" s="15">
        <v>900</v>
      </c>
      <c r="C61" s="27">
        <f>Blad1!B60*(((LKL!$C$4-LKL!$E$4)/(LN((LKL!$C$4-LKL!$G$4)/(LKL!$E$4-LKL!$G$4))))/49.8329)^Blad1!$C$61</f>
        <v>180.89994258240128</v>
      </c>
      <c r="D61" s="27">
        <f>Blad1!D60*(((LKL!$C$4-LKL!$E$4)/(LN((LKL!$C$4-LKL!$G$4)/(LKL!$E$4-LKL!$G$4))))/49.8329)^Blad1!$E$61</f>
        <v>284.3999094243963</v>
      </c>
      <c r="E61" s="27">
        <f>Blad1!F60*(((LKL!$C$4-LKL!$E$4)/(LN((LKL!$C$4-LKL!$G$4)/(LKL!$E$4-LKL!$G$4))))/49.8329)^Blad1!$G$61</f>
        <v>363.59988404374138</v>
      </c>
      <c r="F61" s="27">
        <f>Blad1!H60*(((LKL!$C$4-LKL!$E$4)/(LN((LKL!$C$4-LKL!$G$4)/(LKL!$E$4-LKL!$G$4))))/49.8329)^Blad1!$I$61</f>
        <v>451.79985060955426</v>
      </c>
      <c r="G61" s="27">
        <f>Blad1!J60*(((LKL!$C$4-LKL!$E$4)/(LN((LKL!$C$4-LKL!$G$4)/(LKL!$E$4-LKL!$G$4))))/49.8329)^Blad1!$K$61</f>
        <v>559.7998149742607</v>
      </c>
      <c r="H61" s="27">
        <f>Blad1!L60*(((LKL!$C$4-LKL!$E$4)/(LN((LKL!$C$4-LKL!$G$4)/(LKL!$E$4-LKL!$G$4))))/49.8329)^Blad1!$M$61</f>
        <v>0</v>
      </c>
      <c r="I61" s="27">
        <f>Blad1!N60*(((LKL!$C$4-LKL!$E$4)/(LN((LKL!$C$4-LKL!$G$4)/(LKL!$E$4-LKL!$G$4))))/49.8329)^Blad1!$O$61</f>
        <v>0</v>
      </c>
      <c r="J61" s="27">
        <f>Blad1!P60*(((LKL!$C$4-LKL!$E$4)/(LN((LKL!$C$4-LKL!$G$4)/(LKL!$E$4-LKL!$G$4))))/49.8329)^Blad1!$Q$61</f>
        <v>0</v>
      </c>
      <c r="L61" s="68"/>
      <c r="M61" s="69"/>
      <c r="N61" s="69"/>
      <c r="O61" s="69"/>
      <c r="P61" s="69"/>
      <c r="Q61" s="69"/>
      <c r="R61" s="69"/>
      <c r="S61" s="69"/>
      <c r="T61" s="69"/>
    </row>
    <row r="62" spans="2:20" x14ac:dyDescent="0.2">
      <c r="B62" s="15">
        <v>1000</v>
      </c>
      <c r="C62" s="27">
        <f>Blad1!B61*(((LKL!$C$4-LKL!$E$4)/(LN((LKL!$C$4-LKL!$G$4)/(LKL!$E$4-LKL!$G$4))))/49.8329)^Blad1!$C$61</f>
        <v>200.99993620266807</v>
      </c>
      <c r="D62" s="27">
        <f>Blad1!D61*(((LKL!$C$4-LKL!$E$4)/(LN((LKL!$C$4-LKL!$G$4)/(LKL!$E$4-LKL!$G$4))))/49.8329)^Blad1!$E$61</f>
        <v>315.99989936044034</v>
      </c>
      <c r="E62" s="27">
        <f>Blad1!F61*(((LKL!$C$4-LKL!$E$4)/(LN((LKL!$C$4-LKL!$G$4)/(LKL!$E$4-LKL!$G$4))))/49.8329)^Blad1!$G$61</f>
        <v>403.99987115971265</v>
      </c>
      <c r="F62" s="27">
        <f>Blad1!H61*(((LKL!$C$4-LKL!$E$4)/(LN((LKL!$C$4-LKL!$G$4)/(LKL!$E$4-LKL!$G$4))))/49.8329)^Blad1!$I$61</f>
        <v>501.99983401061581</v>
      </c>
      <c r="G62" s="27">
        <f>Blad1!J61*(((LKL!$C$4-LKL!$E$4)/(LN((LKL!$C$4-LKL!$G$4)/(LKL!$E$4-LKL!$G$4))))/49.8329)^Blad1!$K$61</f>
        <v>621.99979441584537</v>
      </c>
      <c r="H62" s="27">
        <f>Blad1!L61*(((LKL!$C$4-LKL!$E$4)/(LN((LKL!$C$4-LKL!$G$4)/(LKL!$E$4-LKL!$G$4))))/49.8329)^Blad1!$M$61</f>
        <v>0</v>
      </c>
      <c r="I62" s="27">
        <f>Blad1!N61*(((LKL!$C$4-LKL!$E$4)/(LN((LKL!$C$4-LKL!$G$4)/(LKL!$E$4-LKL!$G$4))))/49.8329)^Blad1!$O$61</f>
        <v>0</v>
      </c>
      <c r="J62" s="27">
        <f>Blad1!P61*(((LKL!$C$4-LKL!$E$4)/(LN((LKL!$C$4-LKL!$G$4)/(LKL!$E$4-LKL!$G$4))))/49.8329)^Blad1!$Q$61</f>
        <v>0</v>
      </c>
      <c r="L62" s="48"/>
    </row>
    <row r="63" spans="2:20" x14ac:dyDescent="0.2">
      <c r="B63" s="15">
        <v>1100</v>
      </c>
      <c r="C63" s="27">
        <f>Blad1!B62*(((LKL!$C$4-LKL!$E$4)/(LN((LKL!$C$4-LKL!$G$4)/(LKL!$E$4-LKL!$G$4))))/49.8329)^Blad1!$C$61</f>
        <v>221.09992982293488</v>
      </c>
      <c r="D63" s="27">
        <f>Blad1!D62*(((LKL!$C$4-LKL!$E$4)/(LN((LKL!$C$4-LKL!$G$4)/(LKL!$E$4-LKL!$G$4))))/49.8329)^Blad1!$E$61</f>
        <v>347.59988929648443</v>
      </c>
      <c r="E63" s="27">
        <f>Blad1!F62*(((LKL!$C$4-LKL!$E$4)/(LN((LKL!$C$4-LKL!$G$4)/(LKL!$E$4-LKL!$G$4))))/49.8329)^Blad1!$G$61</f>
        <v>444.39985827568387</v>
      </c>
      <c r="F63" s="27">
        <f>Blad1!H62*(((LKL!$C$4-LKL!$E$4)/(LN((LKL!$C$4-LKL!$G$4)/(LKL!$E$4-LKL!$G$4))))/49.8329)^Blad1!$I$61</f>
        <v>552.19981741167749</v>
      </c>
      <c r="G63" s="27">
        <f>Blad1!J62*(((LKL!$C$4-LKL!$E$4)/(LN((LKL!$C$4-LKL!$G$4)/(LKL!$E$4-LKL!$G$4))))/49.8329)^Blad1!$K$61</f>
        <v>684.19977385742993</v>
      </c>
      <c r="H63" s="27">
        <f>Blad1!L62*(((LKL!$C$4-LKL!$E$4)/(LN((LKL!$C$4-LKL!$G$4)/(LKL!$E$4-LKL!$G$4))))/49.8329)^Blad1!$M$61</f>
        <v>0</v>
      </c>
      <c r="I63" s="27">
        <f>Blad1!N62*(((LKL!$C$4-LKL!$E$4)/(LN((LKL!$C$4-LKL!$G$4)/(LKL!$E$4-LKL!$G$4))))/49.8329)^Blad1!$O$61</f>
        <v>0</v>
      </c>
      <c r="J63" s="27">
        <f>Blad1!P62*(((LKL!$C$4-LKL!$E$4)/(LN((LKL!$C$4-LKL!$G$4)/(LKL!$E$4-LKL!$G$4))))/49.8329)^Blad1!$Q$61</f>
        <v>0</v>
      </c>
      <c r="L63" s="48"/>
    </row>
    <row r="64" spans="2:20" x14ac:dyDescent="0.2">
      <c r="B64" s="15">
        <v>1200</v>
      </c>
      <c r="C64" s="27">
        <f>Blad1!B63*(((LKL!$C$4-LKL!$E$4)/(LN((LKL!$C$4-LKL!$G$4)/(LKL!$E$4-LKL!$G$4))))/49.8329)^Blad1!$C$61</f>
        <v>241.19992344320167</v>
      </c>
      <c r="D64" s="27">
        <f>Blad1!D63*(((LKL!$C$4-LKL!$E$4)/(LN((LKL!$C$4-LKL!$G$4)/(LKL!$E$4-LKL!$G$4))))/49.8329)^Blad1!$E$61</f>
        <v>379.19987923252842</v>
      </c>
      <c r="E64" s="27">
        <f>Blad1!F63*(((LKL!$C$4-LKL!$E$4)/(LN((LKL!$C$4-LKL!$G$4)/(LKL!$E$4-LKL!$G$4))))/49.8329)^Blad1!$G$61</f>
        <v>484.7998453916552</v>
      </c>
      <c r="F64" s="27">
        <f>Blad1!H63*(((LKL!$C$4-LKL!$E$4)/(LN((LKL!$C$4-LKL!$G$4)/(LKL!$E$4-LKL!$G$4))))/49.8329)^Blad1!$I$61</f>
        <v>602.39980081273893</v>
      </c>
      <c r="G64" s="27">
        <f>Blad1!J63*(((LKL!$C$4-LKL!$E$4)/(LN((LKL!$C$4-LKL!$G$4)/(LKL!$E$4-LKL!$G$4))))/49.8329)^Blad1!$K$61</f>
        <v>746.39975329901438</v>
      </c>
      <c r="H64" s="27">
        <f>Blad1!L63*(((LKL!$C$4-LKL!$E$4)/(LN((LKL!$C$4-LKL!$G$4)/(LKL!$E$4-LKL!$G$4))))/49.8329)^Blad1!$M$61</f>
        <v>0</v>
      </c>
      <c r="I64" s="27">
        <f>Blad1!N63*(((LKL!$C$4-LKL!$E$4)/(LN((LKL!$C$4-LKL!$G$4)/(LKL!$E$4-LKL!$G$4))))/49.8329)^Blad1!$O$61</f>
        <v>0</v>
      </c>
      <c r="J64" s="27">
        <f>Blad1!P63*(((LKL!$C$4-LKL!$E$4)/(LN((LKL!$C$4-LKL!$G$4)/(LKL!$E$4-LKL!$G$4))))/49.8329)^Blad1!$Q$61</f>
        <v>0</v>
      </c>
      <c r="L64" s="48"/>
    </row>
    <row r="65" spans="2:20" x14ac:dyDescent="0.2">
      <c r="B65" s="15">
        <v>1300</v>
      </c>
      <c r="C65" s="27">
        <f>Blad1!B64*(((LKL!$C$4-LKL!$E$4)/(LN((LKL!$C$4-LKL!$G$4)/(LKL!$E$4-LKL!$G$4))))/49.8329)^Blad1!$C$61</f>
        <v>261.29991706346851</v>
      </c>
      <c r="D65" s="27">
        <f>Blad1!D64*(((LKL!$C$4-LKL!$E$4)/(LN((LKL!$C$4-LKL!$G$4)/(LKL!$E$4-LKL!$G$4))))/49.8329)^Blad1!$E$61</f>
        <v>410.79986916857246</v>
      </c>
      <c r="E65" s="27">
        <f>Blad1!F64*(((LKL!$C$4-LKL!$E$4)/(LN((LKL!$C$4-LKL!$G$4)/(LKL!$E$4-LKL!$G$4))))/49.8329)^Blad1!$G$61</f>
        <v>525.19983250762652</v>
      </c>
      <c r="F65" s="27">
        <f>Blad1!H64*(((LKL!$C$4-LKL!$E$4)/(LN((LKL!$C$4-LKL!$G$4)/(LKL!$E$4-LKL!$G$4))))/49.8329)^Blad1!$I$61</f>
        <v>652.5997842138006</v>
      </c>
      <c r="G65" s="27">
        <f>Blad1!J64*(((LKL!$C$4-LKL!$E$4)/(LN((LKL!$C$4-LKL!$G$4)/(LKL!$E$4-LKL!$G$4))))/49.8329)^Blad1!$K$61</f>
        <v>808.59973274059894</v>
      </c>
      <c r="H65" s="27">
        <f>Blad1!L64*(((LKL!$C$4-LKL!$E$4)/(LN((LKL!$C$4-LKL!$G$4)/(LKL!$E$4-LKL!$G$4))))/49.8329)^Blad1!$M$61</f>
        <v>0</v>
      </c>
      <c r="I65" s="27">
        <f>Blad1!N64*(((LKL!$C$4-LKL!$E$4)/(LN((LKL!$C$4-LKL!$G$4)/(LKL!$E$4-LKL!$G$4))))/49.8329)^Blad1!$O$61</f>
        <v>0</v>
      </c>
      <c r="J65" s="27">
        <f>Blad1!P64*(((LKL!$C$4-LKL!$E$4)/(LN((LKL!$C$4-LKL!$G$4)/(LKL!$E$4-LKL!$G$4))))/49.8329)^Blad1!$Q$61</f>
        <v>0</v>
      </c>
      <c r="L65" s="68"/>
      <c r="M65" s="69"/>
      <c r="N65" s="69"/>
      <c r="O65" s="69"/>
      <c r="P65" s="69"/>
      <c r="Q65" s="69"/>
      <c r="R65" s="69"/>
      <c r="S65" s="69"/>
      <c r="T65" s="69"/>
    </row>
    <row r="66" spans="2:20" x14ac:dyDescent="0.2">
      <c r="B66" s="15">
        <v>1400</v>
      </c>
      <c r="C66" s="27">
        <f>Blad1!B65*(((LKL!$C$4-LKL!$E$4)/(LN((LKL!$C$4-LKL!$G$4)/(LKL!$E$4-LKL!$G$4))))/49.8329)^Blad1!$C$61</f>
        <v>281.3999106837353</v>
      </c>
      <c r="D66" s="27">
        <f>Blad1!D65*(((LKL!$C$4-LKL!$E$4)/(LN((LKL!$C$4-LKL!$G$4)/(LKL!$E$4-LKL!$G$4))))/49.8329)^Blad1!$E$61</f>
        <v>442.3998591046165</v>
      </c>
      <c r="E66" s="27">
        <f>Blad1!F65*(((LKL!$C$4-LKL!$E$4)/(LN((LKL!$C$4-LKL!$G$4)/(LKL!$E$4-LKL!$G$4))))/49.8329)^Blad1!$G$61</f>
        <v>565.59981962359768</v>
      </c>
      <c r="F66" s="27">
        <f>Blad1!H65*(((LKL!$C$4-LKL!$E$4)/(LN((LKL!$C$4-LKL!$G$4)/(LKL!$E$4-LKL!$G$4))))/49.8329)^Blad1!$I$61</f>
        <v>702.79976761486205</v>
      </c>
      <c r="G66" s="27">
        <f>Blad1!J65*(((LKL!$C$4-LKL!$E$4)/(LN((LKL!$C$4-LKL!$G$4)/(LKL!$E$4-LKL!$G$4))))/49.8329)^Blad1!$K$61</f>
        <v>870.79971218218338</v>
      </c>
      <c r="H66" s="27">
        <f>Blad1!L65*(((LKL!$C$4-LKL!$E$4)/(LN((LKL!$C$4-LKL!$G$4)/(LKL!$E$4-LKL!$G$4))))/49.8329)^Blad1!$M$61</f>
        <v>0</v>
      </c>
      <c r="I66" s="27">
        <f>Blad1!N65*(((LKL!$C$4-LKL!$E$4)/(LN((LKL!$C$4-LKL!$G$4)/(LKL!$E$4-LKL!$G$4))))/49.8329)^Blad1!$O$61</f>
        <v>0</v>
      </c>
      <c r="J66" s="27">
        <f>Blad1!P65*(((LKL!$C$4-LKL!$E$4)/(LN((LKL!$C$4-LKL!$G$4)/(LKL!$E$4-LKL!$G$4))))/49.8329)^Blad1!$Q$61</f>
        <v>0</v>
      </c>
      <c r="L66" s="48"/>
    </row>
    <row r="67" spans="2:20" x14ac:dyDescent="0.2">
      <c r="B67" s="15">
        <v>1500</v>
      </c>
      <c r="C67" s="27">
        <f>Blad1!B66*(((LKL!$C$4-LKL!$E$4)/(LN((LKL!$C$4-LKL!$G$4)/(LKL!$E$4-LKL!$G$4))))/49.8329)^Blad1!$C$61</f>
        <v>301.49990430400209</v>
      </c>
      <c r="D67" s="27">
        <f>Blad1!D66*(((LKL!$C$4-LKL!$E$4)/(LN((LKL!$C$4-LKL!$G$4)/(LKL!$E$4-LKL!$G$4))))/49.8329)^Blad1!$E$61</f>
        <v>473.99984904066054</v>
      </c>
      <c r="E67" s="27">
        <f>Blad1!F66*(((LKL!$C$4-LKL!$E$4)/(LN((LKL!$C$4-LKL!$G$4)/(LKL!$E$4-LKL!$G$4))))/49.8329)^Blad1!$G$61</f>
        <v>605.99980673956895</v>
      </c>
      <c r="F67" s="27">
        <f>Blad1!H66*(((LKL!$C$4-LKL!$E$4)/(LN((LKL!$C$4-LKL!$G$4)/(LKL!$E$4-LKL!$G$4))))/49.8329)^Blad1!$I$61</f>
        <v>752.99975101592372</v>
      </c>
      <c r="G67" s="27">
        <f>Blad1!J66*(((LKL!$C$4-LKL!$E$4)/(LN((LKL!$C$4-LKL!$G$4)/(LKL!$E$4-LKL!$G$4))))/49.8329)^Blad1!$K$61</f>
        <v>932.99969162376794</v>
      </c>
      <c r="H67" s="27">
        <f>Blad1!L66*(((LKL!$C$4-LKL!$E$4)/(LN((LKL!$C$4-LKL!$G$4)/(LKL!$E$4-LKL!$G$4))))/49.8329)^Blad1!$M$61</f>
        <v>0</v>
      </c>
      <c r="I67" s="27">
        <f>Blad1!N66*(((LKL!$C$4-LKL!$E$4)/(LN((LKL!$C$4-LKL!$G$4)/(LKL!$E$4-LKL!$G$4))))/49.8329)^Blad1!$O$61</f>
        <v>0</v>
      </c>
      <c r="J67" s="27">
        <f>Blad1!P66*(((LKL!$C$4-LKL!$E$4)/(LN((LKL!$C$4-LKL!$G$4)/(LKL!$E$4-LKL!$G$4))))/49.8329)^Blad1!$Q$61</f>
        <v>0</v>
      </c>
      <c r="L67" s="48"/>
    </row>
    <row r="68" spans="2:20" x14ac:dyDescent="0.2">
      <c r="B68" s="15">
        <v>1600</v>
      </c>
      <c r="C68" s="27">
        <f>Blad1!B67*(((LKL!$C$4-LKL!$E$4)/(LN((LKL!$C$4-LKL!$G$4)/(LKL!$E$4-LKL!$G$4))))/49.8329)^Blad1!$C$61</f>
        <v>321.59989792426893</v>
      </c>
      <c r="D68" s="27">
        <f>Blad1!D67*(((LKL!$C$4-LKL!$E$4)/(LN((LKL!$C$4-LKL!$G$4)/(LKL!$E$4-LKL!$G$4))))/49.8329)^Blad1!$E$61</f>
        <v>505.59983897670458</v>
      </c>
      <c r="E68" s="27">
        <f>Blad1!F67*(((LKL!$C$4-LKL!$E$4)/(LN((LKL!$C$4-LKL!$G$4)/(LKL!$E$4-LKL!$G$4))))/49.8329)^Blad1!$G$61</f>
        <v>646.39979385554022</v>
      </c>
      <c r="F68" s="27">
        <f>Blad1!H67*(((LKL!$C$4-LKL!$E$4)/(LN((LKL!$C$4-LKL!$G$4)/(LKL!$E$4-LKL!$G$4))))/49.8329)^Blad1!$I$61</f>
        <v>803.19973441698539</v>
      </c>
      <c r="G68" s="27">
        <f>Blad1!J67*(((LKL!$C$4-LKL!$E$4)/(LN((LKL!$C$4-LKL!$G$4)/(LKL!$E$4-LKL!$G$4))))/49.8329)^Blad1!$K$61</f>
        <v>995.1996710653525</v>
      </c>
      <c r="H68" s="27">
        <f>Blad1!L67*(((LKL!$C$4-LKL!$E$4)/(LN((LKL!$C$4-LKL!$G$4)/(LKL!$E$4-LKL!$G$4))))/49.8329)^Blad1!$M$61</f>
        <v>0</v>
      </c>
      <c r="I68" s="27">
        <f>Blad1!N67*(((LKL!$C$4-LKL!$E$4)/(LN((LKL!$C$4-LKL!$G$4)/(LKL!$E$4-LKL!$G$4))))/49.8329)^Blad1!$O$61</f>
        <v>0</v>
      </c>
      <c r="J68" s="27">
        <f>Blad1!P67*(((LKL!$C$4-LKL!$E$4)/(LN((LKL!$C$4-LKL!$G$4)/(LKL!$E$4-LKL!$G$4))))/49.8329)^Blad1!$Q$61</f>
        <v>0</v>
      </c>
    </row>
    <row r="69" spans="2:20" x14ac:dyDescent="0.2">
      <c r="B69" s="15">
        <v>1700</v>
      </c>
      <c r="C69" s="27">
        <f>Blad1!B68*(((LKL!$C$4-LKL!$E$4)/(LN((LKL!$C$4-LKL!$G$4)/(LKL!$E$4-LKL!$G$4))))/49.8329)^Blad1!$C$61</f>
        <v>341.69989154453572</v>
      </c>
      <c r="D69" s="27">
        <f>Blad1!D68*(((LKL!$C$4-LKL!$E$4)/(LN((LKL!$C$4-LKL!$G$4)/(LKL!$E$4-LKL!$G$4))))/49.8329)^Blad1!$E$61</f>
        <v>537.19982891274867</v>
      </c>
      <c r="E69" s="27">
        <f>Blad1!F68*(((LKL!$C$4-LKL!$E$4)/(LN((LKL!$C$4-LKL!$G$4)/(LKL!$E$4-LKL!$G$4))))/49.8329)^Blad1!$G$61</f>
        <v>686.7997809715115</v>
      </c>
      <c r="F69" s="27">
        <f>Blad1!H68*(((LKL!$C$4-LKL!$E$4)/(LN((LKL!$C$4-LKL!$G$4)/(LKL!$E$4-LKL!$G$4))))/49.8329)^Blad1!$I$61</f>
        <v>853.39971781804684</v>
      </c>
      <c r="G69" s="27">
        <f>Blad1!J68*(((LKL!$C$4-LKL!$E$4)/(LN((LKL!$C$4-LKL!$G$4)/(LKL!$E$4-LKL!$G$4))))/49.8329)^Blad1!$K$61</f>
        <v>1057.3996505069372</v>
      </c>
      <c r="H69" s="27">
        <f>Blad1!L68*(((LKL!$C$4-LKL!$E$4)/(LN((LKL!$C$4-LKL!$G$4)/(LKL!$E$4-LKL!$G$4))))/49.8329)^Blad1!$M$61</f>
        <v>0</v>
      </c>
      <c r="I69" s="27">
        <f>Blad1!N68*(((LKL!$C$4-LKL!$E$4)/(LN((LKL!$C$4-LKL!$G$4)/(LKL!$E$4-LKL!$G$4))))/49.8329)^Blad1!$O$61</f>
        <v>0</v>
      </c>
      <c r="J69" s="27">
        <f>Blad1!P68*(((LKL!$C$4-LKL!$E$4)/(LN((LKL!$C$4-LKL!$G$4)/(LKL!$E$4-LKL!$G$4))))/49.8329)^Blad1!$Q$61</f>
        <v>0</v>
      </c>
    </row>
    <row r="70" spans="2:20" x14ac:dyDescent="0.2">
      <c r="B70" s="15">
        <v>1800</v>
      </c>
      <c r="C70" s="27">
        <f>Blad1!B69*(((LKL!$C$4-LKL!$E$4)/(LN((LKL!$C$4-LKL!$G$4)/(LKL!$E$4-LKL!$G$4))))/49.8329)^Blad1!$C$61</f>
        <v>361.79988516480256</v>
      </c>
      <c r="D70" s="27">
        <f>Blad1!D69*(((LKL!$C$4-LKL!$E$4)/(LN((LKL!$C$4-LKL!$G$4)/(LKL!$E$4-LKL!$G$4))))/49.8329)^Blad1!$E$61</f>
        <v>568.7998188487926</v>
      </c>
      <c r="E70" s="27">
        <f>Blad1!F69*(((LKL!$C$4-LKL!$E$4)/(LN((LKL!$C$4-LKL!$G$4)/(LKL!$E$4-LKL!$G$4))))/49.8329)^Blad1!$G$61</f>
        <v>727.19976808748277</v>
      </c>
      <c r="F70" s="27">
        <f>Blad1!H69*(((LKL!$C$4-LKL!$E$4)/(LN((LKL!$C$4-LKL!$G$4)/(LKL!$E$4-LKL!$G$4))))/49.8329)^Blad1!$I$61</f>
        <v>903.59970121910851</v>
      </c>
      <c r="G70" s="27">
        <f>Blad1!J69*(((LKL!$C$4-LKL!$E$4)/(LN((LKL!$C$4-LKL!$G$4)/(LKL!$E$4-LKL!$G$4))))/49.8329)^Blad1!$K$61</f>
        <v>1119.5996299485214</v>
      </c>
      <c r="H70" s="27">
        <f>Blad1!L69*(((LKL!$C$4-LKL!$E$4)/(LN((LKL!$C$4-LKL!$G$4)/(LKL!$E$4-LKL!$G$4))))/49.8329)^Blad1!$M$61</f>
        <v>0</v>
      </c>
      <c r="I70" s="27">
        <f>Blad1!N69*(((LKL!$C$4-LKL!$E$4)/(LN((LKL!$C$4-LKL!$G$4)/(LKL!$E$4-LKL!$G$4))))/49.8329)^Blad1!$O$61</f>
        <v>0</v>
      </c>
      <c r="J70" s="27">
        <f>Blad1!P69*(((LKL!$C$4-LKL!$E$4)/(LN((LKL!$C$4-LKL!$G$4)/(LKL!$E$4-LKL!$G$4))))/49.8329)^Blad1!$Q$61</f>
        <v>0</v>
      </c>
    </row>
    <row r="71" spans="2:20" x14ac:dyDescent="0.2">
      <c r="B71" s="15">
        <v>1900</v>
      </c>
      <c r="C71" s="27">
        <f>Blad1!B70*(((LKL!$C$4-LKL!$E$4)/(LN((LKL!$C$4-LKL!$G$4)/(LKL!$E$4-LKL!$G$4))))/49.8329)^Blad1!$C$61</f>
        <v>381.89987878506929</v>
      </c>
      <c r="D71" s="27">
        <f>Blad1!D70*(((LKL!$C$4-LKL!$E$4)/(LN((LKL!$C$4-LKL!$G$4)/(LKL!$E$4-LKL!$G$4))))/49.8329)^Blad1!$E$61</f>
        <v>600.39980878483664</v>
      </c>
      <c r="E71" s="27">
        <f>Blad1!F70*(((LKL!$C$4-LKL!$E$4)/(LN((LKL!$C$4-LKL!$G$4)/(LKL!$E$4-LKL!$G$4))))/49.8329)^Blad1!$G$61</f>
        <v>767.59975520345404</v>
      </c>
      <c r="F71" s="27">
        <f>Blad1!H70*(((LKL!$C$4-LKL!$E$4)/(LN((LKL!$C$4-LKL!$G$4)/(LKL!$E$4-LKL!$G$4))))/49.8329)^Blad1!$I$61</f>
        <v>953.79968462016996</v>
      </c>
      <c r="G71" s="27">
        <f>Blad1!J70*(((LKL!$C$4-LKL!$E$4)/(LN((LKL!$C$4-LKL!$G$4)/(LKL!$E$4-LKL!$G$4))))/49.8329)^Blad1!$K$61</f>
        <v>1181.7996093901061</v>
      </c>
      <c r="H71" s="27">
        <f>Blad1!L70*(((LKL!$C$4-LKL!$E$4)/(LN((LKL!$C$4-LKL!$G$4)/(LKL!$E$4-LKL!$G$4))))/49.8329)^Blad1!$M$61</f>
        <v>0</v>
      </c>
      <c r="I71" s="27">
        <f>Blad1!N70*(((LKL!$C$4-LKL!$E$4)/(LN((LKL!$C$4-LKL!$G$4)/(LKL!$E$4-LKL!$G$4))))/49.8329)^Blad1!$O$61</f>
        <v>0</v>
      </c>
      <c r="J71" s="27">
        <f>Blad1!P70*(((LKL!$C$4-LKL!$E$4)/(LN((LKL!$C$4-LKL!$G$4)/(LKL!$E$4-LKL!$G$4))))/49.8329)^Blad1!$Q$61</f>
        <v>0</v>
      </c>
    </row>
    <row r="72" spans="2:20" x14ac:dyDescent="0.2">
      <c r="B72" s="15">
        <v>2000</v>
      </c>
      <c r="C72" s="27">
        <f>Blad1!B71*(((LKL!$C$4-LKL!$E$4)/(LN((LKL!$C$4-LKL!$G$4)/(LKL!$E$4-LKL!$G$4))))/49.8329)^Blad1!$C$61</f>
        <v>401.99987240533613</v>
      </c>
      <c r="D72" s="27">
        <f>Blad1!D71*(((LKL!$C$4-LKL!$E$4)/(LN((LKL!$C$4-LKL!$G$4)/(LKL!$E$4-LKL!$G$4))))/49.8329)^Blad1!$E$61</f>
        <v>631.99979872088068</v>
      </c>
      <c r="E72" s="27">
        <f>Blad1!F71*(((LKL!$C$4-LKL!$E$4)/(LN((LKL!$C$4-LKL!$G$4)/(LKL!$E$4-LKL!$G$4))))/49.8329)^Blad1!$G$61</f>
        <v>807.99974231942531</v>
      </c>
      <c r="F72" s="27">
        <f>Blad1!H71*(((LKL!$C$4-LKL!$E$4)/(LN((LKL!$C$4-LKL!$G$4)/(LKL!$E$4-LKL!$G$4))))/49.8329)^Blad1!$I$61</f>
        <v>1003.9996680212316</v>
      </c>
      <c r="G72" s="27">
        <f>Blad1!J71*(((LKL!$C$4-LKL!$E$4)/(LN((LKL!$C$4-LKL!$G$4)/(LKL!$E$4-LKL!$G$4))))/49.8329)^Blad1!$K$61</f>
        <v>1243.9995888316907</v>
      </c>
      <c r="H72" s="27">
        <f>Blad1!L71*(((LKL!$C$4-LKL!$E$4)/(LN((LKL!$C$4-LKL!$G$4)/(LKL!$E$4-LKL!$G$4))))/49.8329)^Blad1!$M$61</f>
        <v>0</v>
      </c>
      <c r="I72" s="27">
        <f>Blad1!N71*(((LKL!$C$4-LKL!$E$4)/(LN((LKL!$C$4-LKL!$G$4)/(LKL!$E$4-LKL!$G$4))))/49.8329)^Blad1!$O$61</f>
        <v>0</v>
      </c>
      <c r="J72" s="27">
        <f>Blad1!P71*(((LKL!$C$4-LKL!$E$4)/(LN((LKL!$C$4-LKL!$G$4)/(LKL!$E$4-LKL!$G$4))))/49.8329)^Blad1!$Q$61</f>
        <v>0</v>
      </c>
    </row>
    <row r="73" spans="2:20" x14ac:dyDescent="0.2">
      <c r="B73" s="15">
        <v>2100</v>
      </c>
      <c r="C73" s="27">
        <f>Blad1!B72*(((LKL!$C$4-LKL!$E$4)/(LN((LKL!$C$4-LKL!$G$4)/(LKL!$E$4-LKL!$G$4))))/49.8329)^Blad1!$C$61</f>
        <v>422.09986602560298</v>
      </c>
      <c r="D73" s="27">
        <f>Blad1!D72*(((LKL!$C$4-LKL!$E$4)/(LN((LKL!$C$4-LKL!$G$4)/(LKL!$E$4-LKL!$G$4))))/49.8329)^Blad1!$E$61</f>
        <v>663.59978865692483</v>
      </c>
      <c r="E73" s="27">
        <f>Blad1!F72*(((LKL!$C$4-LKL!$E$4)/(LN((LKL!$C$4-LKL!$G$4)/(LKL!$E$4-LKL!$G$4))))/49.8329)^Blad1!$G$61</f>
        <v>848.39972943539658</v>
      </c>
      <c r="F73" s="27">
        <f>Blad1!H72*(((LKL!$C$4-LKL!$E$4)/(LN((LKL!$C$4-LKL!$G$4)/(LKL!$E$4-LKL!$G$4))))/49.8329)^Blad1!$I$61</f>
        <v>1054.1996514222933</v>
      </c>
      <c r="G73" s="27">
        <f>Blad1!J72*(((LKL!$C$4-LKL!$E$4)/(LN((LKL!$C$4-LKL!$G$4)/(LKL!$E$4-LKL!$G$4))))/49.8329)^Blad1!$K$61</f>
        <v>1306.1995682732752</v>
      </c>
      <c r="H73" s="27">
        <f>Blad1!L72*(((LKL!$C$4-LKL!$E$4)/(LN((LKL!$C$4-LKL!$G$4)/(LKL!$E$4-LKL!$G$4))))/49.8329)^Blad1!$M$61</f>
        <v>0</v>
      </c>
      <c r="I73" s="27">
        <f>Blad1!N72*(((LKL!$C$4-LKL!$E$4)/(LN((LKL!$C$4-LKL!$G$4)/(LKL!$E$4-LKL!$G$4))))/49.8329)^Blad1!$O$61</f>
        <v>0</v>
      </c>
      <c r="J73" s="27">
        <f>Blad1!P72*(((LKL!$C$4-LKL!$E$4)/(LN((LKL!$C$4-LKL!$G$4)/(LKL!$E$4-LKL!$G$4))))/49.8329)^Blad1!$Q$61</f>
        <v>0</v>
      </c>
    </row>
    <row r="74" spans="2:20" x14ac:dyDescent="0.2">
      <c r="B74" s="15">
        <v>2200</v>
      </c>
      <c r="C74" s="27">
        <f>Blad1!B73*(((LKL!$C$4-LKL!$E$4)/(LN((LKL!$C$4-LKL!$G$4)/(LKL!$E$4-LKL!$G$4))))/49.8329)^Blad1!$C$61</f>
        <v>442.19985964586976</v>
      </c>
      <c r="D74" s="27">
        <f>Blad1!D73*(((LKL!$C$4-LKL!$E$4)/(LN((LKL!$C$4-LKL!$G$4)/(LKL!$E$4-LKL!$G$4))))/49.8329)^Blad1!$E$61</f>
        <v>695.19977859296887</v>
      </c>
      <c r="E74" s="27">
        <f>Blad1!F73*(((LKL!$C$4-LKL!$E$4)/(LN((LKL!$C$4-LKL!$G$4)/(LKL!$E$4-LKL!$G$4))))/49.8329)^Blad1!$G$61</f>
        <v>888.79971655136774</v>
      </c>
      <c r="F74" s="27">
        <f>Blad1!H73*(((LKL!$C$4-LKL!$E$4)/(LN((LKL!$C$4-LKL!$G$4)/(LKL!$E$4-LKL!$G$4))))/49.8329)^Blad1!$I$61</f>
        <v>1104.399634823355</v>
      </c>
      <c r="G74" s="27">
        <f>Blad1!J73*(((LKL!$C$4-LKL!$E$4)/(LN((LKL!$C$4-LKL!$G$4)/(LKL!$E$4-LKL!$G$4))))/49.8329)^Blad1!$K$61</f>
        <v>1368.3995477148599</v>
      </c>
      <c r="H74" s="27">
        <f>Blad1!L73*(((LKL!$C$4-LKL!$E$4)/(LN((LKL!$C$4-LKL!$G$4)/(LKL!$E$4-LKL!$G$4))))/49.8329)^Blad1!$M$61</f>
        <v>0</v>
      </c>
      <c r="I74" s="27">
        <f>Blad1!N73*(((LKL!$C$4-LKL!$E$4)/(LN((LKL!$C$4-LKL!$G$4)/(LKL!$E$4-LKL!$G$4))))/49.8329)^Blad1!$O$61</f>
        <v>0</v>
      </c>
      <c r="J74" s="27">
        <f>Blad1!P73*(((LKL!$C$4-LKL!$E$4)/(LN((LKL!$C$4-LKL!$G$4)/(LKL!$E$4-LKL!$G$4))))/49.8329)^Blad1!$Q$61</f>
        <v>0</v>
      </c>
    </row>
    <row r="75" spans="2:20" ht="12" customHeight="1" x14ac:dyDescent="0.2">
      <c r="B75" s="15">
        <v>2300</v>
      </c>
      <c r="C75" s="27">
        <f>Blad1!B74*(((LKL!$C$4-LKL!$E$4)/(LN((LKL!$C$4-LKL!$G$4)/(LKL!$E$4-LKL!$G$4))))/49.8329)^Blad1!$C$61</f>
        <v>462.29985326613655</v>
      </c>
      <c r="D75" s="27">
        <f>Blad1!D74*(((LKL!$C$4-LKL!$E$4)/(LN((LKL!$C$4-LKL!$G$4)/(LKL!$E$4-LKL!$G$4))))/49.8329)^Blad1!$E$61</f>
        <v>726.79976852901279</v>
      </c>
      <c r="E75" s="27">
        <f>Blad1!F74*(((LKL!$C$4-LKL!$E$4)/(LN((LKL!$C$4-LKL!$G$4)/(LKL!$E$4-LKL!$G$4))))/49.8329)^Blad1!$G$61</f>
        <v>929.19970366733912</v>
      </c>
      <c r="F75" s="27">
        <f>Blad1!H74*(((LKL!$C$4-LKL!$E$4)/(LN((LKL!$C$4-LKL!$G$4)/(LKL!$E$4-LKL!$G$4))))/49.8329)^Blad1!$I$61</f>
        <v>1154.5996182244162</v>
      </c>
      <c r="G75" s="27">
        <f>Blad1!J74*(((LKL!$C$4-LKL!$E$4)/(LN((LKL!$C$4-LKL!$G$4)/(LKL!$E$4-LKL!$G$4))))/49.8329)^Blad1!$K$61</f>
        <v>1430.5995271564441</v>
      </c>
      <c r="H75" s="27">
        <f>Blad1!L74*(((LKL!$C$4-LKL!$E$4)/(LN((LKL!$C$4-LKL!$G$4)/(LKL!$E$4-LKL!$G$4))))/49.8329)^Blad1!$M$61</f>
        <v>0</v>
      </c>
      <c r="I75" s="27">
        <f>Blad1!N74*(((LKL!$C$4-LKL!$E$4)/(LN((LKL!$C$4-LKL!$G$4)/(LKL!$E$4-LKL!$G$4))))/49.8329)^Blad1!$O$61</f>
        <v>0</v>
      </c>
      <c r="J75" s="27">
        <f>Blad1!P74*(((LKL!$C$4-LKL!$E$4)/(LN((LKL!$C$4-LKL!$G$4)/(LKL!$E$4-LKL!$G$4))))/49.8329)^Blad1!$Q$61</f>
        <v>0</v>
      </c>
    </row>
    <row r="76" spans="2:20" x14ac:dyDescent="0.2">
      <c r="B76" s="15">
        <v>2400</v>
      </c>
      <c r="C76" s="27">
        <f>Blad1!B75*(((LKL!$C$4-LKL!$E$4)/(LN((LKL!$C$4-LKL!$G$4)/(LKL!$E$4-LKL!$G$4))))/49.8329)^Blad1!$C$61</f>
        <v>482.39984688640334</v>
      </c>
      <c r="D76" s="27">
        <f>Blad1!D75*(((LKL!$C$4-LKL!$E$4)/(LN((LKL!$C$4-LKL!$G$4)/(LKL!$E$4-LKL!$G$4))))/49.8329)^Blad1!$E$61</f>
        <v>758.39975846505683</v>
      </c>
      <c r="E76" s="27">
        <f>Blad1!F75*(((LKL!$C$4-LKL!$E$4)/(LN((LKL!$C$4-LKL!$G$4)/(LKL!$E$4-LKL!$G$4))))/49.8329)^Blad1!$G$61</f>
        <v>969.59969078331039</v>
      </c>
      <c r="F76" s="27">
        <f>Blad1!H75*(((LKL!$C$4-LKL!$E$4)/(LN((LKL!$C$4-LKL!$G$4)/(LKL!$E$4-LKL!$G$4))))/49.8329)^Blad1!$I$61</f>
        <v>1204.7996016254779</v>
      </c>
      <c r="G76" s="27">
        <f>Blad1!J75*(((LKL!$C$4-LKL!$E$4)/(LN((LKL!$C$4-LKL!$G$4)/(LKL!$E$4-LKL!$G$4))))/49.8329)^Blad1!$K$61</f>
        <v>1492.7995065980288</v>
      </c>
      <c r="H76" s="27">
        <f>Blad1!L75*(((LKL!$C$4-LKL!$E$4)/(LN((LKL!$C$4-LKL!$G$4)/(LKL!$E$4-LKL!$G$4))))/49.8329)^Blad1!$M$61</f>
        <v>0</v>
      </c>
      <c r="I76" s="27">
        <f>Blad1!N75*(((LKL!$C$4-LKL!$E$4)/(LN((LKL!$C$4-LKL!$G$4)/(LKL!$E$4-LKL!$G$4))))/49.8329)^Blad1!$O$61</f>
        <v>0</v>
      </c>
      <c r="J76" s="27">
        <f>Blad1!P75*(((LKL!$C$4-LKL!$E$4)/(LN((LKL!$C$4-LKL!$G$4)/(LKL!$E$4-LKL!$G$4))))/49.8329)^Blad1!$Q$61</f>
        <v>0</v>
      </c>
    </row>
    <row r="77" spans="2:20" x14ac:dyDescent="0.2">
      <c r="B77" s="15">
        <v>2500</v>
      </c>
      <c r="C77" s="27">
        <f>Blad1!B76*(((LKL!$C$4-LKL!$E$4)/(LN((LKL!$C$4-LKL!$G$4)/(LKL!$E$4-LKL!$G$4))))/49.8329)^Blad1!$C$61</f>
        <v>502.49984050667018</v>
      </c>
      <c r="D77" s="27">
        <f>Blad1!D76*(((LKL!$C$4-LKL!$E$4)/(LN((LKL!$C$4-LKL!$G$4)/(LKL!$E$4-LKL!$G$4))))/49.8329)^Blad1!$E$61</f>
        <v>789.99974840110087</v>
      </c>
      <c r="E77" s="27">
        <f>Blad1!F76*(((LKL!$C$4-LKL!$E$4)/(LN((LKL!$C$4-LKL!$G$4)/(LKL!$E$4-LKL!$G$4))))/49.8329)^Blad1!$G$61</f>
        <v>1009.9996778992817</v>
      </c>
      <c r="F77" s="27">
        <f>Blad1!H76*(((LKL!$C$4-LKL!$E$4)/(LN((LKL!$C$4-LKL!$G$4)/(LKL!$E$4-LKL!$G$4))))/49.8329)^Blad1!$I$61</f>
        <v>1254.9995850265395</v>
      </c>
      <c r="G77" s="27">
        <f>Blad1!J76*(((LKL!$C$4-LKL!$E$4)/(LN((LKL!$C$4-LKL!$G$4)/(LKL!$E$4-LKL!$G$4))))/49.8329)^Blad1!$K$61</f>
        <v>1554.9994860396132</v>
      </c>
      <c r="H77" s="27">
        <f>Blad1!L76*(((LKL!$C$4-LKL!$E$4)/(LN((LKL!$C$4-LKL!$G$4)/(LKL!$E$4-LKL!$G$4))))/49.8329)^Blad1!$M$61</f>
        <v>0</v>
      </c>
      <c r="I77" s="27">
        <f>Blad1!N76*(((LKL!$C$4-LKL!$E$4)/(LN((LKL!$C$4-LKL!$G$4)/(LKL!$E$4-LKL!$G$4))))/49.8329)^Blad1!$O$61</f>
        <v>0</v>
      </c>
      <c r="J77" s="27">
        <f>Blad1!P76*(((LKL!$C$4-LKL!$E$4)/(LN((LKL!$C$4-LKL!$G$4)/(LKL!$E$4-LKL!$G$4))))/49.8329)^Blad1!$Q$61</f>
        <v>0</v>
      </c>
    </row>
    <row r="78" spans="2:20" x14ac:dyDescent="0.2">
      <c r="B78" s="15">
        <v>2600</v>
      </c>
      <c r="C78" s="27">
        <f>Blad1!B77*(((LKL!$C$4-LKL!$E$4)/(LN((LKL!$C$4-LKL!$G$4)/(LKL!$E$4-LKL!$G$4))))/49.8329)^Blad1!$C$61</f>
        <v>522.59983412693703</v>
      </c>
      <c r="D78" s="27">
        <f>Blad1!D77*(((LKL!$C$4-LKL!$E$4)/(LN((LKL!$C$4-LKL!$G$4)/(LKL!$E$4-LKL!$G$4))))/49.8329)^Blad1!$E$61</f>
        <v>821.59973833714491</v>
      </c>
      <c r="E78" s="27">
        <f>Blad1!F77*(((LKL!$C$4-LKL!$E$4)/(LN((LKL!$C$4-LKL!$G$4)/(LKL!$E$4-LKL!$G$4))))/49.8329)^Blad1!$G$61</f>
        <v>1050.399665015253</v>
      </c>
      <c r="F78" s="27">
        <f>Blad1!H77*(((LKL!$C$4-LKL!$E$4)/(LN((LKL!$C$4-LKL!$G$4)/(LKL!$E$4-LKL!$G$4))))/49.8329)^Blad1!$I$61</f>
        <v>1305.1995684276012</v>
      </c>
      <c r="G78" s="27">
        <f>Blad1!J77*(((LKL!$C$4-LKL!$E$4)/(LN((LKL!$C$4-LKL!$G$4)/(LKL!$E$4-LKL!$G$4))))/49.8329)^Blad1!$K$61</f>
        <v>1617.1994654811979</v>
      </c>
      <c r="H78" s="27">
        <f>Blad1!L77*(((LKL!$C$4-LKL!$E$4)/(LN((LKL!$C$4-LKL!$G$4)/(LKL!$E$4-LKL!$G$4))))/49.8329)^Blad1!$M$61</f>
        <v>0</v>
      </c>
      <c r="I78" s="27">
        <f>Blad1!N77*(((LKL!$C$4-LKL!$E$4)/(LN((LKL!$C$4-LKL!$G$4)/(LKL!$E$4-LKL!$G$4))))/49.8329)^Blad1!$O$61</f>
        <v>0</v>
      </c>
      <c r="J78" s="27">
        <f>Blad1!P77*(((LKL!$C$4-LKL!$E$4)/(LN((LKL!$C$4-LKL!$G$4)/(LKL!$E$4-LKL!$G$4))))/49.8329)^Blad1!$Q$61</f>
        <v>0</v>
      </c>
    </row>
    <row r="79" spans="2:20" x14ac:dyDescent="0.2">
      <c r="B79" s="15">
        <v>2700</v>
      </c>
      <c r="C79" s="27">
        <f>Blad1!B78*(((LKL!$C$4-LKL!$E$4)/(LN((LKL!$C$4-LKL!$G$4)/(LKL!$E$4-LKL!$G$4))))/49.8329)^Blad1!$C$61</f>
        <v>542.69982774720381</v>
      </c>
      <c r="D79" s="27">
        <f>Blad1!D78*(((LKL!$C$4-LKL!$E$4)/(LN((LKL!$C$4-LKL!$G$4)/(LKL!$E$4-LKL!$G$4))))/49.8329)^Blad1!$E$61</f>
        <v>853.19972827318907</v>
      </c>
      <c r="E79" s="27">
        <f>Blad1!F78*(((LKL!$C$4-LKL!$E$4)/(LN((LKL!$C$4-LKL!$G$4)/(LKL!$E$4-LKL!$G$4))))/49.8329)^Blad1!$G$61</f>
        <v>1090.7996521312241</v>
      </c>
      <c r="F79" s="27">
        <f>Blad1!H78*(((LKL!$C$4-LKL!$E$4)/(LN((LKL!$C$4-LKL!$G$4)/(LKL!$E$4-LKL!$G$4))))/49.8329)^Blad1!$I$61</f>
        <v>1355.3995518286629</v>
      </c>
      <c r="G79" s="27">
        <f>Blad1!J78*(((LKL!$C$4-LKL!$E$4)/(LN((LKL!$C$4-LKL!$G$4)/(LKL!$E$4-LKL!$G$4))))/49.8329)^Blad1!$K$61</f>
        <v>1679.3994449227825</v>
      </c>
      <c r="H79" s="27">
        <f>Blad1!L78*(((LKL!$C$4-LKL!$E$4)/(LN((LKL!$C$4-LKL!$G$4)/(LKL!$E$4-LKL!$G$4))))/49.8329)^Blad1!$M$61</f>
        <v>0</v>
      </c>
      <c r="I79" s="27">
        <f>Blad1!N78*(((LKL!$C$4-LKL!$E$4)/(LN((LKL!$C$4-LKL!$G$4)/(LKL!$E$4-LKL!$G$4))))/49.8329)^Blad1!$O$61</f>
        <v>0</v>
      </c>
      <c r="J79" s="27">
        <f>Blad1!P78*(((LKL!$C$4-LKL!$E$4)/(LN((LKL!$C$4-LKL!$G$4)/(LKL!$E$4-LKL!$G$4))))/49.8329)^Blad1!$Q$61</f>
        <v>0</v>
      </c>
    </row>
    <row r="80" spans="2:20" x14ac:dyDescent="0.2">
      <c r="B80" s="15">
        <v>2800</v>
      </c>
      <c r="C80" s="27">
        <f>Blad1!B79*(((LKL!$C$4-LKL!$E$4)/(LN((LKL!$C$4-LKL!$G$4)/(LKL!$E$4-LKL!$G$4))))/49.8329)^Blad1!$C$61</f>
        <v>562.7998213674706</v>
      </c>
      <c r="D80" s="27">
        <f>Blad1!D79*(((LKL!$C$4-LKL!$E$4)/(LN((LKL!$C$4-LKL!$G$4)/(LKL!$E$4-LKL!$G$4))))/49.8329)^Blad1!$E$61</f>
        <v>884.79971820923299</v>
      </c>
      <c r="E80" s="27">
        <f>Blad1!F79*(((LKL!$C$4-LKL!$E$4)/(LN((LKL!$C$4-LKL!$G$4)/(LKL!$E$4-LKL!$G$4))))/49.8329)^Blad1!$G$61</f>
        <v>1131.1996392471954</v>
      </c>
      <c r="F80" s="27">
        <f>Blad1!H79*(((LKL!$C$4-LKL!$E$4)/(LN((LKL!$C$4-LKL!$G$4)/(LKL!$E$4-LKL!$G$4))))/49.8329)^Blad1!$I$61</f>
        <v>1405.5995352297241</v>
      </c>
      <c r="G80" s="27">
        <f>Blad1!J79*(((LKL!$C$4-LKL!$E$4)/(LN((LKL!$C$4-LKL!$G$4)/(LKL!$E$4-LKL!$G$4))))/49.8329)^Blad1!$K$61</f>
        <v>1741.5994243643668</v>
      </c>
      <c r="H80" s="27">
        <f>Blad1!L79*(((LKL!$C$4-LKL!$E$4)/(LN((LKL!$C$4-LKL!$G$4)/(LKL!$E$4-LKL!$G$4))))/49.8329)^Blad1!$M$61</f>
        <v>0</v>
      </c>
      <c r="I80" s="27">
        <f>Blad1!N79*(((LKL!$C$4-LKL!$E$4)/(LN((LKL!$C$4-LKL!$G$4)/(LKL!$E$4-LKL!$G$4))))/49.8329)^Blad1!$O$61</f>
        <v>0</v>
      </c>
      <c r="J80" s="27">
        <f>Blad1!P79*(((LKL!$C$4-LKL!$E$4)/(LN((LKL!$C$4-LKL!$G$4)/(LKL!$E$4-LKL!$G$4))))/49.8329)^Blad1!$Q$61</f>
        <v>0</v>
      </c>
    </row>
    <row r="81" spans="2:10" x14ac:dyDescent="0.2">
      <c r="B81" s="15">
        <v>2900</v>
      </c>
      <c r="C81" s="27">
        <f>Blad1!B80*(((LKL!$C$4-LKL!$E$4)/(LN((LKL!$C$4-LKL!$G$4)/(LKL!$E$4-LKL!$G$4))))/49.8329)^Blad1!$C$61</f>
        <v>582.89981498773739</v>
      </c>
      <c r="D81" s="27">
        <f>Blad1!D80*(((LKL!$C$4-LKL!$E$4)/(LN((LKL!$C$4-LKL!$G$4)/(LKL!$E$4-LKL!$G$4))))/49.8329)^Blad1!$E$61</f>
        <v>916.39970814527703</v>
      </c>
      <c r="E81" s="27">
        <f>Blad1!F80*(((LKL!$C$4-LKL!$E$4)/(LN((LKL!$C$4-LKL!$G$4)/(LKL!$E$4-LKL!$G$4))))/49.8329)^Blad1!$G$61</f>
        <v>1171.5996263631666</v>
      </c>
      <c r="F81" s="27">
        <f>Blad1!H80*(((LKL!$C$4-LKL!$E$4)/(LN((LKL!$C$4-LKL!$G$4)/(LKL!$E$4-LKL!$G$4))))/49.8329)^Blad1!$I$61</f>
        <v>1455.7995186307858</v>
      </c>
      <c r="G81" s="27">
        <f>Blad1!J80*(((LKL!$C$4-LKL!$E$4)/(LN((LKL!$C$4-LKL!$G$4)/(LKL!$E$4-LKL!$G$4))))/49.8329)^Blad1!$K$61</f>
        <v>1803.7994038059514</v>
      </c>
      <c r="H81" s="27">
        <f>Blad1!L80*(((LKL!$C$4-LKL!$E$4)/(LN((LKL!$C$4-LKL!$G$4)/(LKL!$E$4-LKL!$G$4))))/49.8329)^Blad1!$M$61</f>
        <v>0</v>
      </c>
      <c r="I81" s="27">
        <f>Blad1!N80*(((LKL!$C$4-LKL!$E$4)/(LN((LKL!$C$4-LKL!$G$4)/(LKL!$E$4-LKL!$G$4))))/49.8329)^Blad1!$O$61</f>
        <v>0</v>
      </c>
      <c r="J81" s="27">
        <f>Blad1!P80*(((LKL!$C$4-LKL!$E$4)/(LN((LKL!$C$4-LKL!$G$4)/(LKL!$E$4-LKL!$G$4))))/49.8329)^Blad1!$Q$61</f>
        <v>0</v>
      </c>
    </row>
    <row r="82" spans="2:10" x14ac:dyDescent="0.2">
      <c r="B82" s="15">
        <v>3000</v>
      </c>
      <c r="C82" s="27">
        <f>Blad1!B81*(((LKL!$C$4-LKL!$E$4)/(LN((LKL!$C$4-LKL!$G$4)/(LKL!$E$4-LKL!$G$4))))/49.8329)^Blad1!$C$61</f>
        <v>602.99980860800417</v>
      </c>
      <c r="D82" s="27">
        <f>Blad1!D81*(((LKL!$C$4-LKL!$E$4)/(LN((LKL!$C$4-LKL!$G$4)/(LKL!$E$4-LKL!$G$4))))/49.8329)^Blad1!$E$61</f>
        <v>947.99969808132107</v>
      </c>
      <c r="E82" s="27">
        <f>Blad1!F81*(((LKL!$C$4-LKL!$E$4)/(LN((LKL!$C$4-LKL!$G$4)/(LKL!$E$4-LKL!$G$4))))/49.8329)^Blad1!$G$61</f>
        <v>1211.9996134791379</v>
      </c>
      <c r="F82" s="27">
        <f>Blad1!H81*(((LKL!$C$4-LKL!$E$4)/(LN((LKL!$C$4-LKL!$G$4)/(LKL!$E$4-LKL!$G$4))))/49.8329)^Blad1!$I$61</f>
        <v>1505.9995020318474</v>
      </c>
      <c r="G82" s="27">
        <f>Blad1!J81*(((LKL!$C$4-LKL!$E$4)/(LN((LKL!$C$4-LKL!$G$4)/(LKL!$E$4-LKL!$G$4))))/49.8329)^Blad1!$K$61</f>
        <v>1865.9993832475359</v>
      </c>
      <c r="H82" s="27">
        <f>Blad1!L81*(((LKL!$C$4-LKL!$E$4)/(LN((LKL!$C$4-LKL!$G$4)/(LKL!$E$4-LKL!$G$4))))/49.8329)^Blad1!$M$61</f>
        <v>0</v>
      </c>
      <c r="I82" s="27">
        <f>Blad1!N81*(((LKL!$C$4-LKL!$E$4)/(LN((LKL!$C$4-LKL!$G$4)/(LKL!$E$4-LKL!$G$4))))/49.8329)^Blad1!$O$61</f>
        <v>0</v>
      </c>
      <c r="J82" s="27">
        <f>Blad1!P81*(((LKL!$C$4-LKL!$E$4)/(LN((LKL!$C$4-LKL!$G$4)/(LKL!$E$4-LKL!$G$4))))/49.8329)^Blad1!$Q$61</f>
        <v>0</v>
      </c>
    </row>
    <row r="83" spans="2:10" x14ac:dyDescent="0.2">
      <c r="B83" s="15">
        <v>3200</v>
      </c>
      <c r="C83" s="27">
        <f>Blad1!B82*(((LKL!$C$4-LKL!$E$4)/(LN((LKL!$C$4-LKL!$G$4)/(LKL!$E$4-LKL!$G$4))))/49.8329)^Blad1!$C$61</f>
        <v>643.19979584853786</v>
      </c>
      <c r="D83" s="27">
        <f>Blad1!D82*(((LKL!$C$4-LKL!$E$4)/(LN((LKL!$C$4-LKL!$G$4)/(LKL!$E$4-LKL!$G$4))))/49.8329)^Blad1!$E$61</f>
        <v>1011.1996779534092</v>
      </c>
      <c r="E83" s="27">
        <f>Blad1!F82*(((LKL!$C$4-LKL!$E$4)/(LN((LKL!$C$4-LKL!$G$4)/(LKL!$E$4-LKL!$G$4))))/49.8329)^Blad1!$G$61</f>
        <v>1292.7995877110804</v>
      </c>
      <c r="F83" s="27">
        <f>Blad1!H82*(((LKL!$C$4-LKL!$E$4)/(LN((LKL!$C$4-LKL!$G$4)/(LKL!$E$4-LKL!$G$4))))/49.8329)^Blad1!$I$61</f>
        <v>1606.3994688339708</v>
      </c>
      <c r="G83" s="27">
        <f>Blad1!J82*(((LKL!$C$4-LKL!$E$4)/(LN((LKL!$C$4-LKL!$G$4)/(LKL!$E$4-LKL!$G$4))))/49.8329)^Blad1!$K$61</f>
        <v>1990.399342130705</v>
      </c>
      <c r="H83" s="27">
        <f>Blad1!L82*(((LKL!$C$4-LKL!$E$4)/(LN((LKL!$C$4-LKL!$G$4)/(LKL!$E$4-LKL!$G$4))))/49.8329)^Blad1!$M$61</f>
        <v>0</v>
      </c>
      <c r="I83" s="27">
        <f>Blad1!N82*(((LKL!$C$4-LKL!$E$4)/(LN((LKL!$C$4-LKL!$G$4)/(LKL!$E$4-LKL!$G$4))))/49.8329)^Blad1!$O$61</f>
        <v>0</v>
      </c>
      <c r="J83" s="27">
        <f>Blad1!P82*(((LKL!$C$4-LKL!$E$4)/(LN((LKL!$C$4-LKL!$G$4)/(LKL!$E$4-LKL!$G$4))))/49.8329)^Blad1!$Q$61</f>
        <v>0</v>
      </c>
    </row>
    <row r="84" spans="2:10" x14ac:dyDescent="0.2">
      <c r="B84" s="15">
        <v>3400</v>
      </c>
      <c r="C84" s="27">
        <f>Blad1!B83*(((LKL!$C$4-LKL!$E$4)/(LN((LKL!$C$4-LKL!$G$4)/(LKL!$E$4-LKL!$G$4))))/49.8329)^Blad1!$C$61</f>
        <v>683.39978308907143</v>
      </c>
      <c r="D84" s="27">
        <f>Blad1!D83*(((LKL!$C$4-LKL!$E$4)/(LN((LKL!$C$4-LKL!$G$4)/(LKL!$E$4-LKL!$G$4))))/49.8329)^Blad1!$E$61</f>
        <v>1074.3996578254973</v>
      </c>
      <c r="E84" s="27">
        <f>Blad1!F83*(((LKL!$C$4-LKL!$E$4)/(LN((LKL!$C$4-LKL!$G$4)/(LKL!$E$4-LKL!$G$4))))/49.8329)^Blad1!$G$61</f>
        <v>1373.599561943023</v>
      </c>
      <c r="F84" s="27">
        <f>Blad1!H83*(((LKL!$C$4-LKL!$E$4)/(LN((LKL!$C$4-LKL!$G$4)/(LKL!$E$4-LKL!$G$4))))/49.8329)^Blad1!$I$61</f>
        <v>1706.7994356360937</v>
      </c>
      <c r="G84" s="27">
        <f>Blad1!J83*(((LKL!$C$4-LKL!$E$4)/(LN((LKL!$C$4-LKL!$G$4)/(LKL!$E$4-LKL!$G$4))))/49.8329)^Blad1!$K$61</f>
        <v>2114.7993010138744</v>
      </c>
      <c r="H84" s="27">
        <f>Blad1!L83*(((LKL!$C$4-LKL!$E$4)/(LN((LKL!$C$4-LKL!$G$4)/(LKL!$E$4-LKL!$G$4))))/49.8329)^Blad1!$M$61</f>
        <v>0</v>
      </c>
      <c r="I84" s="27">
        <f>Blad1!N83*(((LKL!$C$4-LKL!$E$4)/(LN((LKL!$C$4-LKL!$G$4)/(LKL!$E$4-LKL!$G$4))))/49.8329)^Blad1!$O$61</f>
        <v>0</v>
      </c>
      <c r="J84" s="27">
        <f>Blad1!P83*(((LKL!$C$4-LKL!$E$4)/(LN((LKL!$C$4-LKL!$G$4)/(LKL!$E$4-LKL!$G$4))))/49.8329)^Blad1!$Q$61</f>
        <v>0</v>
      </c>
    </row>
    <row r="85" spans="2:10" x14ac:dyDescent="0.2">
      <c r="B85" s="15">
        <v>3600</v>
      </c>
      <c r="C85" s="27">
        <f>Blad1!B84*(((LKL!$C$4-LKL!$E$4)/(LN((LKL!$C$4-LKL!$G$4)/(LKL!$E$4-LKL!$G$4))))/49.8329)^Blad1!$C$61</f>
        <v>683.39978308907143</v>
      </c>
      <c r="D85" s="27">
        <f>Blad1!D84*(((LKL!$C$4-LKL!$E$4)/(LN((LKL!$C$4-LKL!$G$4)/(LKL!$E$4-LKL!$G$4))))/49.8329)^Blad1!$E$61</f>
        <v>1074.3996578254973</v>
      </c>
      <c r="E85" s="27">
        <f>Blad1!F84*(((LKL!$C$4-LKL!$E$4)/(LN((LKL!$C$4-LKL!$G$4)/(LKL!$E$4-LKL!$G$4))))/49.8329)^Blad1!$G$61</f>
        <v>1373.599561943023</v>
      </c>
      <c r="F85" s="27">
        <f>Blad1!H84*(((LKL!$C$4-LKL!$E$4)/(LN((LKL!$C$4-LKL!$G$4)/(LKL!$E$4-LKL!$G$4))))/49.8329)^Blad1!$I$61</f>
        <v>1706.7994356360937</v>
      </c>
      <c r="G85" s="27">
        <f>Blad1!J84*(((LKL!$C$4-LKL!$E$4)/(LN((LKL!$C$4-LKL!$G$4)/(LKL!$E$4-LKL!$G$4))))/49.8329)^Blad1!$K$61</f>
        <v>2114.7993010138744</v>
      </c>
      <c r="H85" s="27">
        <f>Blad1!L84*(((LKL!$C$4-LKL!$E$4)/(LN((LKL!$C$4-LKL!$G$4)/(LKL!$E$4-LKL!$G$4))))/49.8329)^Blad1!$M$61</f>
        <v>0</v>
      </c>
      <c r="I85" s="27">
        <f>Blad1!N84*(((LKL!$C$4-LKL!$E$4)/(LN((LKL!$C$4-LKL!$G$4)/(LKL!$E$4-LKL!$G$4))))/49.8329)^Blad1!$O$61</f>
        <v>0</v>
      </c>
      <c r="J85" s="27">
        <f>Blad1!P84*(((LKL!$C$4-LKL!$E$4)/(LN((LKL!$C$4-LKL!$G$4)/(LKL!$E$4-LKL!$G$4))))/49.8329)^Blad1!$Q$61</f>
        <v>0</v>
      </c>
    </row>
    <row r="86" spans="2:10" x14ac:dyDescent="0.2">
      <c r="B86" s="15">
        <v>3800</v>
      </c>
      <c r="C86" s="27">
        <f>Blad1!B85*(((LKL!$C$4-LKL!$E$4)/(LN((LKL!$C$4-LKL!$G$4)/(LKL!$E$4-LKL!$G$4))))/49.8329)^Blad1!$C$61</f>
        <v>723.59977032960512</v>
      </c>
      <c r="D86" s="27">
        <f>Blad1!D85*(((LKL!$C$4-LKL!$E$4)/(LN((LKL!$C$4-LKL!$G$4)/(LKL!$E$4-LKL!$G$4))))/49.8329)^Blad1!$E$61</f>
        <v>1137.5996376975852</v>
      </c>
      <c r="E86" s="27">
        <f>Blad1!F85*(((LKL!$C$4-LKL!$E$4)/(LN((LKL!$C$4-LKL!$G$4)/(LKL!$E$4-LKL!$G$4))))/49.8329)^Blad1!$G$61</f>
        <v>1454.3995361749655</v>
      </c>
      <c r="F86" s="27">
        <f>Blad1!H85*(((LKL!$C$4-LKL!$E$4)/(LN((LKL!$C$4-LKL!$G$4)/(LKL!$E$4-LKL!$G$4))))/49.8329)^Blad1!$I$61</f>
        <v>1807.199402438217</v>
      </c>
      <c r="G86" s="27">
        <f>Blad1!J85*(((LKL!$C$4-LKL!$E$4)/(LN((LKL!$C$4-LKL!$G$4)/(LKL!$E$4-LKL!$G$4))))/49.8329)^Blad1!$K$61</f>
        <v>2239.1992598970428</v>
      </c>
      <c r="H86" s="27">
        <f>Blad1!L85*(((LKL!$C$4-LKL!$E$4)/(LN((LKL!$C$4-LKL!$G$4)/(LKL!$E$4-LKL!$G$4))))/49.8329)^Blad1!$M$61</f>
        <v>0</v>
      </c>
      <c r="I86" s="27">
        <f>Blad1!N85*(((LKL!$C$4-LKL!$E$4)/(LN((LKL!$C$4-LKL!$G$4)/(LKL!$E$4-LKL!$G$4))))/49.8329)^Blad1!$O$61</f>
        <v>0</v>
      </c>
      <c r="J86" s="27">
        <f>Blad1!P85*(((LKL!$C$4-LKL!$E$4)/(LN((LKL!$C$4-LKL!$G$4)/(LKL!$E$4-LKL!$G$4))))/49.8329)^Blad1!$Q$61</f>
        <v>0</v>
      </c>
    </row>
    <row r="87" spans="2:10" x14ac:dyDescent="0.2">
      <c r="B87" s="15">
        <v>4000</v>
      </c>
      <c r="C87" s="27">
        <f>Blad1!B86*(((LKL!$C$4-LKL!$E$4)/(LN((LKL!$C$4-LKL!$G$4)/(LKL!$E$4-LKL!$G$4))))/49.8329)^Blad1!$C$61</f>
        <v>803.99974481067227</v>
      </c>
      <c r="D87" s="27">
        <f>Blad1!D86*(((LKL!$C$4-LKL!$E$4)/(LN((LKL!$C$4-LKL!$G$4)/(LKL!$E$4-LKL!$G$4))))/49.8329)^Blad1!$E$61</f>
        <v>1263.9995974417614</v>
      </c>
      <c r="E87" s="27">
        <f>Blad1!F86*(((LKL!$C$4-LKL!$E$4)/(LN((LKL!$C$4-LKL!$G$4)/(LKL!$E$4-LKL!$G$4))))/49.8329)^Blad1!$G$61</f>
        <v>1615.9994846388506</v>
      </c>
      <c r="F87" s="27">
        <f>Blad1!H86*(((LKL!$C$4-LKL!$E$4)/(LN((LKL!$C$4-LKL!$G$4)/(LKL!$E$4-LKL!$G$4))))/49.8329)^Blad1!$I$61</f>
        <v>2007.9993360424633</v>
      </c>
      <c r="G87" s="27">
        <f>Blad1!J86*(((LKL!$C$4-LKL!$E$4)/(LN((LKL!$C$4-LKL!$G$4)/(LKL!$E$4-LKL!$G$4))))/49.8329)^Blad1!$K$61</f>
        <v>2487.9991776633815</v>
      </c>
      <c r="H87" s="27">
        <f>Blad1!L86*(((LKL!$C$4-LKL!$E$4)/(LN((LKL!$C$4-LKL!$G$4)/(LKL!$E$4-LKL!$G$4))))/49.8329)^Blad1!$M$61</f>
        <v>0</v>
      </c>
      <c r="I87" s="27">
        <f>Blad1!N86*(((LKL!$C$4-LKL!$E$4)/(LN((LKL!$C$4-LKL!$G$4)/(LKL!$E$4-LKL!$G$4))))/49.8329)^Blad1!$O$61</f>
        <v>0</v>
      </c>
      <c r="J87" s="27">
        <f>Blad1!P86*(((LKL!$C$4-LKL!$E$4)/(LN((LKL!$C$4-LKL!$G$4)/(LKL!$E$4-LKL!$G$4))))/49.8329)^Blad1!$Q$61</f>
        <v>0</v>
      </c>
    </row>
    <row r="88" spans="2:10" hidden="1" x14ac:dyDescent="0.2">
      <c r="B88" s="15">
        <v>4200</v>
      </c>
      <c r="C88" s="27"/>
      <c r="D88" s="27"/>
      <c r="E88" s="27"/>
      <c r="F88" s="27"/>
      <c r="G88" s="27"/>
      <c r="H88" s="27">
        <f>Blad1!L87*(((LKL!$C$4-LKL!$E$4)/(LN((LKL!$C$4-LKL!$G$4)/(LKL!$E$4-LKL!$G$4))))/49.8329)^Blad1!$M$61</f>
        <v>0</v>
      </c>
      <c r="I88" s="27">
        <f>Blad1!N87*(((LKL!$C$4-LKL!$E$4)/(LN((LKL!$C$4-LKL!$G$4)/(LKL!$E$4-LKL!$G$4))))/49.8329)^Blad1!$O$61</f>
        <v>0</v>
      </c>
      <c r="J88" s="27">
        <f>Blad1!P87*(((LKL!$C$4-LKL!$E$4)/(LN((LKL!$C$4-LKL!$G$4)/(LKL!$E$4-LKL!$G$4))))/49.8329)^Blad1!$Q$61</f>
        <v>0</v>
      </c>
    </row>
    <row r="89" spans="2:10" hidden="1" x14ac:dyDescent="0.2">
      <c r="B89" s="15">
        <v>4400</v>
      </c>
      <c r="C89" s="27"/>
      <c r="D89" s="27"/>
      <c r="E89" s="27"/>
      <c r="F89" s="27"/>
      <c r="G89" s="27"/>
      <c r="H89" s="27">
        <f>Blad1!L88*(((LKL!$C$4-LKL!$E$4)/(LN((LKL!$C$4-LKL!$G$4)/(LKL!$E$4-LKL!$G$4))))/49.8329)^Blad1!$M$61</f>
        <v>0</v>
      </c>
      <c r="I89" s="27">
        <f>Blad1!N88*(((LKL!$C$4-LKL!$E$4)/(LN((LKL!$C$4-LKL!$G$4)/(LKL!$E$4-LKL!$G$4))))/49.8329)^Blad1!$O$61</f>
        <v>0</v>
      </c>
      <c r="J89" s="27">
        <f>Blad1!P88*(((LKL!$C$4-LKL!$E$4)/(LN((LKL!$C$4-LKL!$G$4)/(LKL!$E$4-LKL!$G$4))))/49.8329)^Blad1!$Q$61</f>
        <v>0</v>
      </c>
    </row>
    <row r="90" spans="2:10" hidden="1" x14ac:dyDescent="0.2">
      <c r="B90" s="15">
        <v>4600</v>
      </c>
      <c r="C90" s="27"/>
      <c r="D90" s="27"/>
      <c r="E90" s="27"/>
      <c r="F90" s="27"/>
      <c r="G90" s="27"/>
      <c r="H90" s="27">
        <f>Blad1!L89*(((LKL!$C$4-LKL!$E$4)/(LN((LKL!$C$4-LKL!$G$4)/(LKL!$E$4-LKL!$G$4))))/49.8329)^Blad1!$M$61</f>
        <v>0</v>
      </c>
      <c r="I90" s="27">
        <f>Blad1!N89*(((LKL!$C$4-LKL!$E$4)/(LN((LKL!$C$4-LKL!$G$4)/(LKL!$E$4-LKL!$G$4))))/49.8329)^Blad1!$O$61</f>
        <v>0</v>
      </c>
      <c r="J90" s="27">
        <f>Blad1!P89*(((LKL!$C$4-LKL!$E$4)/(LN((LKL!$C$4-LKL!$G$4)/(LKL!$E$4-LKL!$G$4))))/49.8329)^Blad1!$Q$61</f>
        <v>0</v>
      </c>
    </row>
    <row r="91" spans="2:10" hidden="1" x14ac:dyDescent="0.2">
      <c r="B91" s="15">
        <v>4800</v>
      </c>
      <c r="C91" s="27"/>
      <c r="D91" s="27"/>
      <c r="E91" s="27"/>
      <c r="F91" s="27"/>
      <c r="G91" s="27"/>
      <c r="H91" s="27">
        <f>Blad1!L90*(((LKL!$C$4-LKL!$E$4)/(LN((LKL!$C$4-LKL!$G$4)/(LKL!$E$4-LKL!$G$4))))/49.8329)^Blad1!$M$61</f>
        <v>0</v>
      </c>
      <c r="I91" s="27">
        <f>Blad1!N90*(((LKL!$C$4-LKL!$E$4)/(LN((LKL!$C$4-LKL!$G$4)/(LKL!$E$4-LKL!$G$4))))/49.8329)^Blad1!$O$61</f>
        <v>0</v>
      </c>
      <c r="J91" s="27">
        <f>Blad1!P90*(((LKL!$C$4-LKL!$E$4)/(LN((LKL!$C$4-LKL!$G$4)/(LKL!$E$4-LKL!$G$4))))/49.8329)^Blad1!$Q$61</f>
        <v>0</v>
      </c>
    </row>
    <row r="92" spans="2:10" hidden="1" x14ac:dyDescent="0.2">
      <c r="B92" s="15">
        <v>5000</v>
      </c>
      <c r="C92" s="27"/>
      <c r="D92" s="27"/>
      <c r="E92" s="27"/>
      <c r="F92" s="27"/>
      <c r="G92" s="27"/>
      <c r="H92" s="27">
        <f>Blad1!L91*(((LKL!$C$4-LKL!$E$4)/(LN((LKL!$C$4-LKL!$G$4)/(LKL!$E$4-LKL!$G$4))))/49.8329)^Blad1!$M$61</f>
        <v>0</v>
      </c>
      <c r="I92" s="27">
        <f>Blad1!N91*(((LKL!$C$4-LKL!$E$4)/(LN((LKL!$C$4-LKL!$G$4)/(LKL!$E$4-LKL!$G$4))))/49.8329)^Blad1!$O$61</f>
        <v>0</v>
      </c>
      <c r="J92" s="27">
        <f>Blad1!P91*(((LKL!$C$4-LKL!$E$4)/(LN((LKL!$C$4-LKL!$G$4)/(LKL!$E$4-LKL!$G$4))))/49.8329)^Blad1!$Q$61</f>
        <v>0</v>
      </c>
    </row>
    <row r="93" spans="2:10" hidden="1" x14ac:dyDescent="0.2">
      <c r="B93" s="15">
        <v>5200</v>
      </c>
      <c r="C93" s="27"/>
      <c r="D93" s="27"/>
      <c r="E93" s="27"/>
      <c r="F93" s="27"/>
      <c r="G93" s="27"/>
      <c r="H93" s="27">
        <f>Blad1!L92*(((LKL!$C$4-LKL!$E$4)/(LN((LKL!$C$4-LKL!$G$4)/(LKL!$E$4-LKL!$G$4))))/49.8329)^Blad1!$M$61</f>
        <v>0</v>
      </c>
      <c r="I93" s="27">
        <f>Blad1!N92*(((LKL!$C$4-LKL!$E$4)/(LN((LKL!$C$4-LKL!$G$4)/(LKL!$E$4-LKL!$G$4))))/49.8329)^Blad1!$O$61</f>
        <v>0</v>
      </c>
      <c r="J93" s="27">
        <f>Blad1!P92*(((LKL!$C$4-LKL!$E$4)/(LN((LKL!$C$4-LKL!$G$4)/(LKL!$E$4-LKL!$G$4))))/49.8329)^Blad1!$Q$61</f>
        <v>0</v>
      </c>
    </row>
    <row r="94" spans="2:10" hidden="1" x14ac:dyDescent="0.2">
      <c r="B94" s="15">
        <v>5400</v>
      </c>
      <c r="C94" s="27"/>
      <c r="D94" s="27"/>
      <c r="E94" s="27"/>
      <c r="F94" s="27"/>
      <c r="G94" s="27"/>
      <c r="H94" s="27">
        <f>Blad1!L93*(((LKL!$C$4-LKL!$E$4)/(LN((LKL!$C$4-LKL!$G$4)/(LKL!$E$4-LKL!$G$4))))/49.8329)^Blad1!$M$61</f>
        <v>0</v>
      </c>
      <c r="I94" s="27">
        <f>Blad1!N93*(((LKL!$C$4-LKL!$E$4)/(LN((LKL!$C$4-LKL!$G$4)/(LKL!$E$4-LKL!$G$4))))/49.8329)^Blad1!$O$61</f>
        <v>0</v>
      </c>
      <c r="J94" s="27">
        <f>Blad1!P93*(((LKL!$C$4-LKL!$E$4)/(LN((LKL!$C$4-LKL!$G$4)/(LKL!$E$4-LKL!$G$4))))/49.8329)^Blad1!$Q$61</f>
        <v>0</v>
      </c>
    </row>
    <row r="95" spans="2:10" hidden="1" x14ac:dyDescent="0.2">
      <c r="B95" s="15">
        <v>5600</v>
      </c>
      <c r="C95" s="27"/>
      <c r="D95" s="27"/>
      <c r="E95" s="27"/>
      <c r="F95" s="27"/>
      <c r="G95" s="27"/>
      <c r="H95" s="27">
        <f>Blad1!L94*(((LKL!$C$4-LKL!$E$4)/(LN((LKL!$C$4-LKL!$G$4)/(LKL!$E$4-LKL!$G$4))))/49.8329)^Blad1!$M$61</f>
        <v>0</v>
      </c>
      <c r="I95" s="27">
        <f>Blad1!N94*(((LKL!$C$4-LKL!$E$4)/(LN((LKL!$C$4-LKL!$G$4)/(LKL!$E$4-LKL!$G$4))))/49.8329)^Blad1!$O$61</f>
        <v>0</v>
      </c>
      <c r="J95" s="27">
        <f>Blad1!P94*(((LKL!$C$4-LKL!$E$4)/(LN((LKL!$C$4-LKL!$G$4)/(LKL!$E$4-LKL!$G$4))))/49.8329)^Blad1!$Q$61</f>
        <v>0</v>
      </c>
    </row>
    <row r="96" spans="2:10" hidden="1" x14ac:dyDescent="0.2">
      <c r="B96" s="15">
        <v>5800</v>
      </c>
      <c r="C96" s="27"/>
      <c r="D96" s="27"/>
      <c r="E96" s="27"/>
      <c r="F96" s="27"/>
      <c r="G96" s="27"/>
      <c r="H96" s="27">
        <f>Blad1!L95*(((LKL!$C$4-LKL!$E$4)/(LN((LKL!$C$4-LKL!$G$4)/(LKL!$E$4-LKL!$G$4))))/49.8329)^Blad1!$M$61</f>
        <v>0</v>
      </c>
      <c r="I96" s="27">
        <f>Blad1!N95*(((LKL!$C$4-LKL!$E$4)/(LN((LKL!$C$4-LKL!$G$4)/(LKL!$E$4-LKL!$G$4))))/49.8329)^Blad1!$O$61</f>
        <v>0</v>
      </c>
      <c r="J96" s="27">
        <f>Blad1!P95*(((LKL!$C$4-LKL!$E$4)/(LN((LKL!$C$4-LKL!$G$4)/(LKL!$E$4-LKL!$G$4))))/49.8329)^Blad1!$Q$61</f>
        <v>0</v>
      </c>
    </row>
    <row r="97" spans="2:21" hidden="1" x14ac:dyDescent="0.2">
      <c r="B97" s="15">
        <v>6000</v>
      </c>
      <c r="C97" s="27"/>
      <c r="D97" s="27"/>
      <c r="E97" s="27"/>
      <c r="F97" s="27"/>
      <c r="G97" s="27"/>
      <c r="H97" s="27">
        <f>Blad1!L96*(((LKL!$C$4-LKL!$E$4)/(LN((LKL!$C$4-LKL!$G$4)/(LKL!$E$4-LKL!$G$4))))/49.8329)^Blad1!$M$61</f>
        <v>0</v>
      </c>
      <c r="I97" s="27">
        <f>Blad1!N96*(((LKL!$C$4-LKL!$E$4)/(LN((LKL!$C$4-LKL!$G$4)/(LKL!$E$4-LKL!$G$4))))/49.8329)^Blad1!$O$61</f>
        <v>0</v>
      </c>
      <c r="J97" s="27">
        <f>Blad1!P96*(((LKL!$C$4-LKL!$E$4)/(LN((LKL!$C$4-LKL!$G$4)/(LKL!$E$4-LKL!$G$4))))/49.8329)^Blad1!$Q$61</f>
        <v>0</v>
      </c>
    </row>
    <row r="99" spans="2:21" ht="20.100000000000001" customHeight="1" x14ac:dyDescent="0.25">
      <c r="B99" s="72" t="s">
        <v>18</v>
      </c>
      <c r="C99" s="73"/>
      <c r="D99" s="73"/>
      <c r="E99" s="73"/>
      <c r="F99" s="73"/>
      <c r="G99" s="73"/>
      <c r="H99" s="73"/>
      <c r="I99" s="73"/>
      <c r="J99" s="73"/>
    </row>
    <row r="100" spans="2:21" ht="20.100000000000001" customHeight="1" x14ac:dyDescent="0.2">
      <c r="B100" s="24"/>
      <c r="C100" s="77" t="s">
        <v>6</v>
      </c>
      <c r="D100" s="77"/>
      <c r="E100" s="77"/>
      <c r="F100" s="77"/>
      <c r="G100" s="77"/>
      <c r="H100" s="77"/>
      <c r="I100" s="77"/>
      <c r="J100" s="77"/>
    </row>
    <row r="101" spans="2:21" ht="20.100000000000001" customHeight="1" x14ac:dyDescent="0.2">
      <c r="B101" s="25" t="s">
        <v>5</v>
      </c>
      <c r="C101" s="26">
        <v>10</v>
      </c>
      <c r="D101" s="26">
        <v>11</v>
      </c>
      <c r="E101" s="26">
        <v>20</v>
      </c>
      <c r="F101" s="26">
        <v>21</v>
      </c>
      <c r="G101" s="26">
        <v>22</v>
      </c>
      <c r="H101" s="41">
        <v>32</v>
      </c>
      <c r="I101" s="59">
        <v>43</v>
      </c>
      <c r="J101" s="59">
        <v>54</v>
      </c>
      <c r="M101" s="62"/>
      <c r="N101" s="62"/>
      <c r="O101" s="62"/>
      <c r="P101" s="62"/>
      <c r="Q101" s="62"/>
      <c r="R101" s="61"/>
      <c r="S101" s="61"/>
      <c r="T101" s="61"/>
    </row>
    <row r="102" spans="2:21" hidden="1" x14ac:dyDescent="0.2">
      <c r="B102" s="15">
        <v>400</v>
      </c>
      <c r="C102" s="27">
        <f>Blad1!B101*(((LKL!$C$4-LKL!$E$4)/(LN((LKL!$C$4-LKL!$G$4)/(LKL!$E$4-LKL!$G$4))))/49.8329)^Blad1!$C$107</f>
        <v>111.19996457005493</v>
      </c>
      <c r="D102" s="27">
        <f>Blad1!D101*(((LKL!$C$4-LKL!$E$4)/(LN((LKL!$C$4-LKL!$G$4)/(LKL!$E$4-LKL!$G$4))))/49.8329)^Blad1!$E$107</f>
        <v>161.99994783770387</v>
      </c>
      <c r="E102" s="27">
        <f>Blad1!F101*(((LKL!$C$4-LKL!$E$4)/(LN((LKL!$C$4-LKL!$G$4)/(LKL!$E$4-LKL!$G$4))))/49.8329)^Blad1!$G$107</f>
        <v>211.19993092951418</v>
      </c>
      <c r="F102" s="27">
        <f>Blad1!H101*(((LKL!$C$4-LKL!$E$4)/(LN((LKL!$C$4-LKL!$G$4)/(LKL!$E$4-LKL!$G$4))))/49.8329)^Blad1!$I$107</f>
        <v>255.19991389401935</v>
      </c>
      <c r="G102" s="27">
        <f>Blad1!J101*(((LKL!$C$4-LKL!$E$4)/(LN((LKL!$C$4-LKL!$G$4)/(LKL!$E$4-LKL!$G$4))))/49.8329)^Blad1!$K$107</f>
        <v>333.99988671127124</v>
      </c>
      <c r="H102" s="27">
        <f>Blad1!L101*(((LKL!$C$4-LKL!$E$4)/(LN((LKL!$C$4-LKL!$G$4)/(LKL!$E$4-LKL!$G$4))))/49.8329)^Blad1!$M$107</f>
        <v>0</v>
      </c>
      <c r="I102" s="27">
        <f>Blad1!N101*(((LKL!$C$4-LKL!$E$4)/(LN((LKL!$C$4-LKL!$G$4)/(LKL!$E$4-LKL!$G$4))))/49.8329)^Blad1!$O$107</f>
        <v>0</v>
      </c>
      <c r="J102" s="27">
        <f>Blad1!P101*(((LKL!$C$4-LKL!$E$4)/(LN((LKL!$C$4-LKL!$G$4)/(LKL!$E$4-LKL!$G$4))))/49.8329)^Blad1!$Q$107</f>
        <v>0</v>
      </c>
    </row>
    <row r="103" spans="2:21" hidden="1" x14ac:dyDescent="0.2">
      <c r="B103" s="15">
        <v>500</v>
      </c>
      <c r="C103" s="27">
        <f>Blad1!B102*(((LKL!$C$4-LKL!$E$4)/(LN((LKL!$C$4-LKL!$G$4)/(LKL!$E$4-LKL!$G$4))))/49.8329)^Blad1!$C$107</f>
        <v>138.99995571256866</v>
      </c>
      <c r="D103" s="27">
        <f>Blad1!D102*(((LKL!$C$4-LKL!$E$4)/(LN((LKL!$C$4-LKL!$G$4)/(LKL!$E$4-LKL!$G$4))))/49.8329)^Blad1!$E$107</f>
        <v>202.49993479712987</v>
      </c>
      <c r="E103" s="27">
        <f>Blad1!F102*(((LKL!$C$4-LKL!$E$4)/(LN((LKL!$C$4-LKL!$G$4)/(LKL!$E$4-LKL!$G$4))))/49.8329)^Blad1!$G$107</f>
        <v>263.99991366189278</v>
      </c>
      <c r="F103" s="27">
        <f>Blad1!H102*(((LKL!$C$4-LKL!$E$4)/(LN((LKL!$C$4-LKL!$G$4)/(LKL!$E$4-LKL!$G$4))))/49.8329)^Blad1!$I$107</f>
        <v>318.99989236752418</v>
      </c>
      <c r="G103" s="27">
        <f>Blad1!J102*(((LKL!$C$4-LKL!$E$4)/(LN((LKL!$C$4-LKL!$G$4)/(LKL!$E$4-LKL!$G$4))))/49.8329)^Blad1!$K$107</f>
        <v>417.49985838908907</v>
      </c>
      <c r="H103" s="27">
        <f>Blad1!L102*(((LKL!$C$4-LKL!$E$4)/(LN((LKL!$C$4-LKL!$G$4)/(LKL!$E$4-LKL!$G$4))))/49.8329)^Blad1!$M$107</f>
        <v>0</v>
      </c>
      <c r="I103" s="27">
        <f>Blad1!N102*(((LKL!$C$4-LKL!$E$4)/(LN((LKL!$C$4-LKL!$G$4)/(LKL!$E$4-LKL!$G$4))))/49.8329)^Blad1!$O$107</f>
        <v>0</v>
      </c>
      <c r="J103" s="27">
        <f>Blad1!P102*(((LKL!$C$4-LKL!$E$4)/(LN((LKL!$C$4-LKL!$G$4)/(LKL!$E$4-LKL!$G$4))))/49.8329)^Blad1!$Q$107</f>
        <v>0</v>
      </c>
    </row>
    <row r="104" spans="2:21" x14ac:dyDescent="0.2">
      <c r="B104" s="15">
        <v>600</v>
      </c>
      <c r="C104" s="27">
        <f>Blad1!B103*(((LKL!$C$4-LKL!$E$4)/(LN((LKL!$C$4-LKL!$G$4)/(LKL!$E$4-LKL!$G$4))))/49.8329)^Blad1!$C$107</f>
        <v>166.7999468550824</v>
      </c>
      <c r="D104" s="27">
        <f>Blad1!D103*(((LKL!$C$4-LKL!$E$4)/(LN((LKL!$C$4-LKL!$G$4)/(LKL!$E$4-LKL!$G$4))))/49.8329)^Blad1!$E$107</f>
        <v>242.99992175655584</v>
      </c>
      <c r="E104" s="27">
        <f>Blad1!F103*(((LKL!$C$4-LKL!$E$4)/(LN((LKL!$C$4-LKL!$G$4)/(LKL!$E$4-LKL!$G$4))))/49.8329)^Blad1!$G$107</f>
        <v>316.79989639427134</v>
      </c>
      <c r="F104" s="27">
        <f>Blad1!H103*(((LKL!$C$4-LKL!$E$4)/(LN((LKL!$C$4-LKL!$G$4)/(LKL!$E$4-LKL!$G$4))))/49.8329)^Blad1!$I$107</f>
        <v>382.79987084102908</v>
      </c>
      <c r="G104" s="27">
        <f>Blad1!J103*(((LKL!$C$4-LKL!$E$4)/(LN((LKL!$C$4-LKL!$G$4)/(LKL!$E$4-LKL!$G$4))))/49.8329)^Blad1!$K$107</f>
        <v>500.9998300669069</v>
      </c>
      <c r="H104" s="27">
        <f>Blad1!L103*(((LKL!$C$4-LKL!$E$4)/(LN((LKL!$C$4-LKL!$G$4)/(LKL!$E$4-LKL!$G$4))))/49.8329)^Blad1!$M$107</f>
        <v>0</v>
      </c>
      <c r="I104" s="27">
        <f>Blad1!N103*(((LKL!$C$4-LKL!$E$4)/(LN((LKL!$C$4-LKL!$G$4)/(LKL!$E$4-LKL!$G$4))))/49.8329)^Blad1!$O$107</f>
        <v>0</v>
      </c>
      <c r="J104" s="27">
        <f>Blad1!P103*(((LKL!$C$4-LKL!$E$4)/(LN((LKL!$C$4-LKL!$G$4)/(LKL!$E$4-LKL!$G$4))))/49.8329)^Blad1!$Q$107</f>
        <v>0</v>
      </c>
    </row>
    <row r="105" spans="2:21" x14ac:dyDescent="0.2">
      <c r="B105" s="15">
        <v>700</v>
      </c>
      <c r="C105" s="27">
        <f>Blad1!B104*(((LKL!$C$4-LKL!$E$4)/(LN((LKL!$C$4-LKL!$G$4)/(LKL!$E$4-LKL!$G$4))))/49.8329)^Blad1!$C$107</f>
        <v>194.59993799759613</v>
      </c>
      <c r="D105" s="27">
        <f>Blad1!D104*(((LKL!$C$4-LKL!$E$4)/(LN((LKL!$C$4-LKL!$G$4)/(LKL!$E$4-LKL!$G$4))))/49.8329)^Blad1!$E$107</f>
        <v>283.4999087159818</v>
      </c>
      <c r="E105" s="27">
        <f>Blad1!F104*(((LKL!$C$4-LKL!$E$4)/(LN((LKL!$C$4-LKL!$G$4)/(LKL!$E$4-LKL!$G$4))))/49.8329)^Blad1!$G$107</f>
        <v>369.59987912664991</v>
      </c>
      <c r="F105" s="27">
        <f>Blad1!H104*(((LKL!$C$4-LKL!$E$4)/(LN((LKL!$C$4-LKL!$G$4)/(LKL!$E$4-LKL!$G$4))))/49.8329)^Blad1!$I$107</f>
        <v>446.59984931453391</v>
      </c>
      <c r="G105" s="27">
        <f>Blad1!J104*(((LKL!$C$4-LKL!$E$4)/(LN((LKL!$C$4-LKL!$G$4)/(LKL!$E$4-LKL!$G$4))))/49.8329)^Blad1!$K$107</f>
        <v>584.49980174472466</v>
      </c>
      <c r="H105" s="27">
        <f>Blad1!L104*(((LKL!$C$4-LKL!$E$4)/(LN((LKL!$C$4-LKL!$G$4)/(LKL!$E$4-LKL!$G$4))))/49.8329)^Blad1!$M$107</f>
        <v>0</v>
      </c>
      <c r="I105" s="27">
        <f>Blad1!N104*(((LKL!$C$4-LKL!$E$4)/(LN((LKL!$C$4-LKL!$G$4)/(LKL!$E$4-LKL!$G$4))))/49.8329)^Blad1!$O$107</f>
        <v>0</v>
      </c>
      <c r="J105" s="27">
        <f>Blad1!P104*(((LKL!$C$4-LKL!$E$4)/(LN((LKL!$C$4-LKL!$G$4)/(LKL!$E$4-LKL!$G$4))))/49.8329)^Blad1!$Q$107</f>
        <v>0</v>
      </c>
    </row>
    <row r="106" spans="2:21" x14ac:dyDescent="0.2">
      <c r="B106" s="15">
        <v>800</v>
      </c>
      <c r="C106" s="27">
        <f>Blad1!B105*(((LKL!$C$4-LKL!$E$4)/(LN((LKL!$C$4-LKL!$G$4)/(LKL!$E$4-LKL!$G$4))))/49.8329)^Blad1!$C$107</f>
        <v>222.39992914010986</v>
      </c>
      <c r="D106" s="27">
        <f>Blad1!D105*(((LKL!$C$4-LKL!$E$4)/(LN((LKL!$C$4-LKL!$G$4)/(LKL!$E$4-LKL!$G$4))))/49.8329)^Blad1!$E$107</f>
        <v>323.99989567540774</v>
      </c>
      <c r="E106" s="27">
        <f>Blad1!F105*(((LKL!$C$4-LKL!$E$4)/(LN((LKL!$C$4-LKL!$G$4)/(LKL!$E$4-LKL!$G$4))))/49.8329)^Blad1!$G$107</f>
        <v>422.39986185902836</v>
      </c>
      <c r="F106" s="27">
        <f>Blad1!H105*(((LKL!$C$4-LKL!$E$4)/(LN((LKL!$C$4-LKL!$G$4)/(LKL!$E$4-LKL!$G$4))))/49.8329)^Blad1!$I$107</f>
        <v>510.39982778803869</v>
      </c>
      <c r="G106" s="27">
        <f>Blad1!J105*(((LKL!$C$4-LKL!$E$4)/(LN((LKL!$C$4-LKL!$G$4)/(LKL!$E$4-LKL!$G$4))))/49.8329)^Blad1!$K$107</f>
        <v>667.99977342254249</v>
      </c>
      <c r="H106" s="27">
        <f>Blad1!L105*(((LKL!$C$4-LKL!$E$4)/(LN((LKL!$C$4-LKL!$G$4)/(LKL!$E$4-LKL!$G$4))))/49.8329)^Blad1!$M$107</f>
        <v>0</v>
      </c>
      <c r="I106" s="27">
        <f>Blad1!N105*(((LKL!$C$4-LKL!$E$4)/(LN((LKL!$C$4-LKL!$G$4)/(LKL!$E$4-LKL!$G$4))))/49.8329)^Blad1!$O$107</f>
        <v>0</v>
      </c>
      <c r="J106" s="27">
        <f>Blad1!P105*(((LKL!$C$4-LKL!$E$4)/(LN((LKL!$C$4-LKL!$G$4)/(LKL!$E$4-LKL!$G$4))))/49.8329)^Blad1!$Q$107</f>
        <v>0</v>
      </c>
    </row>
    <row r="107" spans="2:21" x14ac:dyDescent="0.2">
      <c r="B107" s="15">
        <v>900</v>
      </c>
      <c r="C107" s="27">
        <f>Blad1!B106*(((LKL!$C$4-LKL!$E$4)/(LN((LKL!$C$4-LKL!$G$4)/(LKL!$E$4-LKL!$G$4))))/49.8329)^Blad1!$C$107</f>
        <v>250.19992028262359</v>
      </c>
      <c r="D107" s="27">
        <f>Blad1!D106*(((LKL!$C$4-LKL!$E$4)/(LN((LKL!$C$4-LKL!$G$4)/(LKL!$E$4-LKL!$G$4))))/49.8329)^Blad1!$E$107</f>
        <v>364.49988263483374</v>
      </c>
      <c r="E107" s="27">
        <f>Blad1!F106*(((LKL!$C$4-LKL!$E$4)/(LN((LKL!$C$4-LKL!$G$4)/(LKL!$E$4-LKL!$G$4))))/49.8329)^Blad1!$G$107</f>
        <v>475.19984459140693</v>
      </c>
      <c r="F107" s="27">
        <f>Blad1!H106*(((LKL!$C$4-LKL!$E$4)/(LN((LKL!$C$4-LKL!$G$4)/(LKL!$E$4-LKL!$G$4))))/49.8329)^Blad1!$I$107</f>
        <v>574.19980626154359</v>
      </c>
      <c r="G107" s="27">
        <f>Blad1!J106*(((LKL!$C$4-LKL!$E$4)/(LN((LKL!$C$4-LKL!$G$4)/(LKL!$E$4-LKL!$G$4))))/49.8329)^Blad1!$K$107</f>
        <v>751.49974510036031</v>
      </c>
      <c r="H107" s="27">
        <f>Blad1!L106*(((LKL!$C$4-LKL!$E$4)/(LN((LKL!$C$4-LKL!$G$4)/(LKL!$E$4-LKL!$G$4))))/49.8329)^Blad1!$M$107</f>
        <v>0</v>
      </c>
      <c r="I107" s="27">
        <f>Blad1!N106*(((LKL!$C$4-LKL!$E$4)/(LN((LKL!$C$4-LKL!$G$4)/(LKL!$E$4-LKL!$G$4))))/49.8329)^Blad1!$O$107</f>
        <v>0</v>
      </c>
      <c r="J107" s="27">
        <f>Blad1!P106*(((LKL!$C$4-LKL!$E$4)/(LN((LKL!$C$4-LKL!$G$4)/(LKL!$E$4-LKL!$G$4))))/49.8329)^Blad1!$Q$107</f>
        <v>0</v>
      </c>
    </row>
    <row r="108" spans="2:21" x14ac:dyDescent="0.2">
      <c r="B108" s="15">
        <v>1000</v>
      </c>
      <c r="C108" s="27">
        <f>Blad1!B107*(((LKL!$C$4-LKL!$E$4)/(LN((LKL!$C$4-LKL!$G$4)/(LKL!$E$4-LKL!$G$4))))/49.8329)^Blad1!$C$107</f>
        <v>277.99991142513733</v>
      </c>
      <c r="D108" s="27">
        <f>Blad1!D107*(((LKL!$C$4-LKL!$E$4)/(LN((LKL!$C$4-LKL!$G$4)/(LKL!$E$4-LKL!$G$4))))/49.8329)^Blad1!$E$107</f>
        <v>404.99986959425974</v>
      </c>
      <c r="E108" s="27">
        <f>Blad1!F107*(((LKL!$C$4-LKL!$E$4)/(LN((LKL!$C$4-LKL!$G$4)/(LKL!$E$4-LKL!$G$4))))/49.8329)^Blad1!$G$107</f>
        <v>527.99982732378555</v>
      </c>
      <c r="F108" s="27">
        <f>Blad1!H107*(((LKL!$C$4-LKL!$E$4)/(LN((LKL!$C$4-LKL!$G$4)/(LKL!$E$4-LKL!$G$4))))/49.8329)^Blad1!$I$107</f>
        <v>637.99978473504837</v>
      </c>
      <c r="G108" s="27">
        <f>Blad1!J107*(((LKL!$C$4-LKL!$E$4)/(LN((LKL!$C$4-LKL!$G$4)/(LKL!$E$4-LKL!$G$4))))/49.8329)^Blad1!$K$107</f>
        <v>834.99971677817814</v>
      </c>
      <c r="H108" s="27">
        <f>Blad1!L107*(((LKL!$C$4-LKL!$E$4)/(LN((LKL!$C$4-LKL!$G$4)/(LKL!$E$4-LKL!$G$4))))/49.8329)^Blad1!$M$107</f>
        <v>0</v>
      </c>
      <c r="I108" s="27">
        <f>Blad1!N107*(((LKL!$C$4-LKL!$E$4)/(LN((LKL!$C$4-LKL!$G$4)/(LKL!$E$4-LKL!$G$4))))/49.8329)^Blad1!$O$107</f>
        <v>0</v>
      </c>
      <c r="J108" s="27">
        <f>Blad1!P107*(((LKL!$C$4-LKL!$E$4)/(LN((LKL!$C$4-LKL!$G$4)/(LKL!$E$4-LKL!$G$4))))/49.8329)^Blad1!$Q$107</f>
        <v>0</v>
      </c>
      <c r="M108" s="48"/>
    </row>
    <row r="109" spans="2:21" x14ac:dyDescent="0.2">
      <c r="B109" s="15">
        <v>1100</v>
      </c>
      <c r="C109" s="27">
        <f>Blad1!B108*(((LKL!$C$4-LKL!$E$4)/(LN((LKL!$C$4-LKL!$G$4)/(LKL!$E$4-LKL!$G$4))))/49.8329)^Blad1!$C$107</f>
        <v>305.79990256765109</v>
      </c>
      <c r="D109" s="27">
        <f>Blad1!D108*(((LKL!$C$4-LKL!$E$4)/(LN((LKL!$C$4-LKL!$G$4)/(LKL!$E$4-LKL!$G$4))))/49.8329)^Blad1!$E$107</f>
        <v>445.49985655368567</v>
      </c>
      <c r="E109" s="27">
        <f>Blad1!F108*(((LKL!$C$4-LKL!$E$4)/(LN((LKL!$C$4-LKL!$G$4)/(LKL!$E$4-LKL!$G$4))))/49.8329)^Blad1!$G$107</f>
        <v>580.79981005616401</v>
      </c>
      <c r="F109" s="27">
        <f>Blad1!H108*(((LKL!$C$4-LKL!$E$4)/(LN((LKL!$C$4-LKL!$G$4)/(LKL!$E$4-LKL!$G$4))))/49.8329)^Blad1!$I$107</f>
        <v>701.79976320855326</v>
      </c>
      <c r="G109" s="27">
        <f>Blad1!J108*(((LKL!$C$4-LKL!$E$4)/(LN((LKL!$C$4-LKL!$G$4)/(LKL!$E$4-LKL!$G$4))))/49.8329)^Blad1!$K$107</f>
        <v>918.49968845599597</v>
      </c>
      <c r="H109" s="27">
        <f>Blad1!L108*(((LKL!$C$4-LKL!$E$4)/(LN((LKL!$C$4-LKL!$G$4)/(LKL!$E$4-LKL!$G$4))))/49.8329)^Blad1!$M$107</f>
        <v>0</v>
      </c>
      <c r="I109" s="27">
        <f>Blad1!N108*(((LKL!$C$4-LKL!$E$4)/(LN((LKL!$C$4-LKL!$G$4)/(LKL!$E$4-LKL!$G$4))))/49.8329)^Blad1!$O$107</f>
        <v>0</v>
      </c>
      <c r="J109" s="27">
        <f>Blad1!P108*(((LKL!$C$4-LKL!$E$4)/(LN((LKL!$C$4-LKL!$G$4)/(LKL!$E$4-LKL!$G$4))))/49.8329)^Blad1!$Q$107</f>
        <v>0</v>
      </c>
      <c r="M109" s="48"/>
    </row>
    <row r="110" spans="2:21" x14ac:dyDescent="0.2">
      <c r="B110" s="15">
        <v>1200</v>
      </c>
      <c r="C110" s="27">
        <f>Blad1!B109*(((LKL!$C$4-LKL!$E$4)/(LN((LKL!$C$4-LKL!$G$4)/(LKL!$E$4-LKL!$G$4))))/49.8329)^Blad1!$C$107</f>
        <v>333.59989371016479</v>
      </c>
      <c r="D110" s="27">
        <f>Blad1!D109*(((LKL!$C$4-LKL!$E$4)/(LN((LKL!$C$4-LKL!$G$4)/(LKL!$E$4-LKL!$G$4))))/49.8329)^Blad1!$E$107</f>
        <v>485.99984351311167</v>
      </c>
      <c r="E110" s="27">
        <f>Blad1!F109*(((LKL!$C$4-LKL!$E$4)/(LN((LKL!$C$4-LKL!$G$4)/(LKL!$E$4-LKL!$G$4))))/49.8329)^Blad1!$G$107</f>
        <v>633.59979278854269</v>
      </c>
      <c r="F110" s="27">
        <f>Blad1!H109*(((LKL!$C$4-LKL!$E$4)/(LN((LKL!$C$4-LKL!$G$4)/(LKL!$E$4-LKL!$G$4))))/49.8329)^Blad1!$I$107</f>
        <v>765.59974168205815</v>
      </c>
      <c r="G110" s="27">
        <f>Blad1!J109*(((LKL!$C$4-LKL!$E$4)/(LN((LKL!$C$4-LKL!$G$4)/(LKL!$E$4-LKL!$G$4))))/49.8329)^Blad1!$K$107</f>
        <v>1001.9996601338138</v>
      </c>
      <c r="H110" s="27">
        <f>Blad1!L109*(((LKL!$C$4-LKL!$E$4)/(LN((LKL!$C$4-LKL!$G$4)/(LKL!$E$4-LKL!$G$4))))/49.8329)^Blad1!$M$107</f>
        <v>0</v>
      </c>
      <c r="I110" s="27">
        <f>Blad1!N109*(((LKL!$C$4-LKL!$E$4)/(LN((LKL!$C$4-LKL!$G$4)/(LKL!$E$4-LKL!$G$4))))/49.8329)^Blad1!$O$107</f>
        <v>0</v>
      </c>
      <c r="J110" s="27">
        <f>Blad1!P109*(((LKL!$C$4-LKL!$E$4)/(LN((LKL!$C$4-LKL!$G$4)/(LKL!$E$4-LKL!$G$4))))/49.8329)^Blad1!$Q$107</f>
        <v>0</v>
      </c>
      <c r="M110" s="48"/>
    </row>
    <row r="111" spans="2:21" x14ac:dyDescent="0.2">
      <c r="B111" s="15">
        <v>1300</v>
      </c>
      <c r="C111" s="27">
        <f>Blad1!B110*(((LKL!$C$4-LKL!$E$4)/(LN((LKL!$C$4-LKL!$G$4)/(LKL!$E$4-LKL!$G$4))))/49.8329)^Blad1!$C$107</f>
        <v>361.3998848526785</v>
      </c>
      <c r="D111" s="27">
        <f>Blad1!D110*(((LKL!$C$4-LKL!$E$4)/(LN((LKL!$C$4-LKL!$G$4)/(LKL!$E$4-LKL!$G$4))))/49.8329)^Blad1!$E$107</f>
        <v>526.49983047253761</v>
      </c>
      <c r="E111" s="27">
        <f>Blad1!F110*(((LKL!$C$4-LKL!$E$4)/(LN((LKL!$C$4-LKL!$G$4)/(LKL!$E$4-LKL!$G$4))))/49.8329)^Blad1!$G$107</f>
        <v>686.39977552092114</v>
      </c>
      <c r="F111" s="27">
        <f>Blad1!H110*(((LKL!$C$4-LKL!$E$4)/(LN((LKL!$C$4-LKL!$G$4)/(LKL!$E$4-LKL!$G$4))))/49.8329)^Blad1!$I$107</f>
        <v>829.39972015556293</v>
      </c>
      <c r="G111" s="27">
        <f>Blad1!J110*(((LKL!$C$4-LKL!$E$4)/(LN((LKL!$C$4-LKL!$G$4)/(LKL!$E$4-LKL!$G$4))))/49.8329)^Blad1!$K$107</f>
        <v>1085.4996318116316</v>
      </c>
      <c r="H111" s="27">
        <f>Blad1!L110*(((LKL!$C$4-LKL!$E$4)/(LN((LKL!$C$4-LKL!$G$4)/(LKL!$E$4-LKL!$G$4))))/49.8329)^Blad1!$M$107</f>
        <v>0</v>
      </c>
      <c r="I111" s="27">
        <f>Blad1!N110*(((LKL!$C$4-LKL!$E$4)/(LN((LKL!$C$4-LKL!$G$4)/(LKL!$E$4-LKL!$G$4))))/49.8329)^Blad1!$O$107</f>
        <v>0</v>
      </c>
      <c r="J111" s="27">
        <f>Blad1!P110*(((LKL!$C$4-LKL!$E$4)/(LN((LKL!$C$4-LKL!$G$4)/(LKL!$E$4-LKL!$G$4))))/49.8329)^Blad1!$Q$107</f>
        <v>0</v>
      </c>
      <c r="M111" s="68"/>
      <c r="N111" s="69"/>
      <c r="O111" s="69"/>
      <c r="P111" s="69"/>
      <c r="Q111" s="69"/>
      <c r="R111" s="69"/>
      <c r="S111" s="69"/>
      <c r="T111" s="69"/>
      <c r="U111" s="69"/>
    </row>
    <row r="112" spans="2:21" x14ac:dyDescent="0.2">
      <c r="B112" s="15">
        <v>1400</v>
      </c>
      <c r="C112" s="27">
        <f>Blad1!B111*(((LKL!$C$4-LKL!$E$4)/(LN((LKL!$C$4-LKL!$G$4)/(LKL!$E$4-LKL!$G$4))))/49.8329)^Blad1!$C$107</f>
        <v>389.19987599519226</v>
      </c>
      <c r="D112" s="27">
        <f>Blad1!D111*(((LKL!$C$4-LKL!$E$4)/(LN((LKL!$C$4-LKL!$G$4)/(LKL!$E$4-LKL!$G$4))))/49.8329)^Blad1!$E$107</f>
        <v>566.99981743196361</v>
      </c>
      <c r="E112" s="27">
        <f>Blad1!F111*(((LKL!$C$4-LKL!$E$4)/(LN((LKL!$C$4-LKL!$G$4)/(LKL!$E$4-LKL!$G$4))))/49.8329)^Blad1!$G$107</f>
        <v>739.19975825329982</v>
      </c>
      <c r="F112" s="27">
        <f>Blad1!H111*(((LKL!$C$4-LKL!$E$4)/(LN((LKL!$C$4-LKL!$G$4)/(LKL!$E$4-LKL!$G$4))))/49.8329)^Blad1!$I$107</f>
        <v>893.19969862906783</v>
      </c>
      <c r="G112" s="27">
        <f>Blad1!J111*(((LKL!$C$4-LKL!$E$4)/(LN((LKL!$C$4-LKL!$G$4)/(LKL!$E$4-LKL!$G$4))))/49.8329)^Blad1!$K$107</f>
        <v>1168.9996034894493</v>
      </c>
      <c r="H112" s="27">
        <f>Blad1!L111*(((LKL!$C$4-LKL!$E$4)/(LN((LKL!$C$4-LKL!$G$4)/(LKL!$E$4-LKL!$G$4))))/49.8329)^Blad1!$M$107</f>
        <v>0</v>
      </c>
      <c r="I112" s="27">
        <f>Blad1!N111*(((LKL!$C$4-LKL!$E$4)/(LN((LKL!$C$4-LKL!$G$4)/(LKL!$E$4-LKL!$G$4))))/49.8329)^Blad1!$O$107</f>
        <v>0</v>
      </c>
      <c r="J112" s="27">
        <f>Blad1!P111*(((LKL!$C$4-LKL!$E$4)/(LN((LKL!$C$4-LKL!$G$4)/(LKL!$E$4-LKL!$G$4))))/49.8329)^Blad1!$Q$107</f>
        <v>0</v>
      </c>
      <c r="M112" s="48"/>
    </row>
    <row r="113" spans="2:13" x14ac:dyDescent="0.2">
      <c r="B113" s="15">
        <v>1500</v>
      </c>
      <c r="C113" s="27">
        <f>Blad1!B112*(((LKL!$C$4-LKL!$E$4)/(LN((LKL!$C$4-LKL!$G$4)/(LKL!$E$4-LKL!$G$4))))/49.8329)^Blad1!$C$107</f>
        <v>416.99986713770602</v>
      </c>
      <c r="D113" s="27">
        <f>Blad1!D112*(((LKL!$C$4-LKL!$E$4)/(LN((LKL!$C$4-LKL!$G$4)/(LKL!$E$4-LKL!$G$4))))/49.8329)^Blad1!$E$107</f>
        <v>607.4998043913896</v>
      </c>
      <c r="E113" s="27">
        <f>Blad1!F112*(((LKL!$C$4-LKL!$E$4)/(LN((LKL!$C$4-LKL!$G$4)/(LKL!$E$4-LKL!$G$4))))/49.8329)^Blad1!$G$107</f>
        <v>791.99974098567827</v>
      </c>
      <c r="F113" s="27">
        <f>Blad1!H112*(((LKL!$C$4-LKL!$E$4)/(LN((LKL!$C$4-LKL!$G$4)/(LKL!$E$4-LKL!$G$4))))/49.8329)^Blad1!$I$107</f>
        <v>956.9996771025726</v>
      </c>
      <c r="G113" s="27">
        <f>Blad1!J112*(((LKL!$C$4-LKL!$E$4)/(LN((LKL!$C$4-LKL!$G$4)/(LKL!$E$4-LKL!$G$4))))/49.8329)^Blad1!$K$107</f>
        <v>1252.4995751672673</v>
      </c>
      <c r="H113" s="27">
        <f>Blad1!L112*(((LKL!$C$4-LKL!$E$4)/(LN((LKL!$C$4-LKL!$G$4)/(LKL!$E$4-LKL!$G$4))))/49.8329)^Blad1!$M$107</f>
        <v>0</v>
      </c>
      <c r="I113" s="27">
        <f>Blad1!N112*(((LKL!$C$4-LKL!$E$4)/(LN((LKL!$C$4-LKL!$G$4)/(LKL!$E$4-LKL!$G$4))))/49.8329)^Blad1!$O$107</f>
        <v>0</v>
      </c>
      <c r="J113" s="27">
        <f>Blad1!P112*(((LKL!$C$4-LKL!$E$4)/(LN((LKL!$C$4-LKL!$G$4)/(LKL!$E$4-LKL!$G$4))))/49.8329)^Blad1!$Q$107</f>
        <v>0</v>
      </c>
      <c r="M113" s="48"/>
    </row>
    <row r="114" spans="2:13" x14ac:dyDescent="0.2">
      <c r="B114" s="15">
        <v>1600</v>
      </c>
      <c r="C114" s="27">
        <f>Blad1!B113*(((LKL!$C$4-LKL!$E$4)/(LN((LKL!$C$4-LKL!$G$4)/(LKL!$E$4-LKL!$G$4))))/49.8329)^Blad1!$C$107</f>
        <v>444.79985828021972</v>
      </c>
      <c r="D114" s="27">
        <f>Blad1!D113*(((LKL!$C$4-LKL!$E$4)/(LN((LKL!$C$4-LKL!$G$4)/(LKL!$E$4-LKL!$G$4))))/49.8329)^Blad1!$E$107</f>
        <v>647.99979135081549</v>
      </c>
      <c r="E114" s="27">
        <f>Blad1!F113*(((LKL!$C$4-LKL!$E$4)/(LN((LKL!$C$4-LKL!$G$4)/(LKL!$E$4-LKL!$G$4))))/49.8329)^Blad1!$G$107</f>
        <v>844.79972371805673</v>
      </c>
      <c r="F114" s="27">
        <f>Blad1!H113*(((LKL!$C$4-LKL!$E$4)/(LN((LKL!$C$4-LKL!$G$4)/(LKL!$E$4-LKL!$G$4))))/49.8329)^Blad1!$I$107</f>
        <v>1020.7996555760774</v>
      </c>
      <c r="G114" s="27">
        <f>Blad1!J113*(((LKL!$C$4-LKL!$E$4)/(LN((LKL!$C$4-LKL!$G$4)/(LKL!$E$4-LKL!$G$4))))/49.8329)^Blad1!$K$107</f>
        <v>1335.999546845085</v>
      </c>
      <c r="H114" s="27">
        <f>Blad1!L113*(((LKL!$C$4-LKL!$E$4)/(LN((LKL!$C$4-LKL!$G$4)/(LKL!$E$4-LKL!$G$4))))/49.8329)^Blad1!$M$107</f>
        <v>0</v>
      </c>
      <c r="I114" s="27">
        <f>Blad1!N113*(((LKL!$C$4-LKL!$E$4)/(LN((LKL!$C$4-LKL!$G$4)/(LKL!$E$4-LKL!$G$4))))/49.8329)^Blad1!$O$107</f>
        <v>0</v>
      </c>
      <c r="J114" s="27">
        <f>Blad1!P113*(((LKL!$C$4-LKL!$E$4)/(LN((LKL!$C$4-LKL!$G$4)/(LKL!$E$4-LKL!$G$4))))/49.8329)^Blad1!$Q$107</f>
        <v>0</v>
      </c>
    </row>
    <row r="115" spans="2:13" x14ac:dyDescent="0.2">
      <c r="B115" s="15">
        <v>1700</v>
      </c>
      <c r="C115" s="27">
        <f>Blad1!B114*(((LKL!$C$4-LKL!$E$4)/(LN((LKL!$C$4-LKL!$G$4)/(LKL!$E$4-LKL!$G$4))))/49.8329)^Blad1!$C$107</f>
        <v>472.59984942273348</v>
      </c>
      <c r="D115" s="27">
        <f>Blad1!D114*(((LKL!$C$4-LKL!$E$4)/(LN((LKL!$C$4-LKL!$G$4)/(LKL!$E$4-LKL!$G$4))))/49.8329)^Blad1!$E$107</f>
        <v>688.49977831024148</v>
      </c>
      <c r="E115" s="27">
        <f>Blad1!F114*(((LKL!$C$4-LKL!$E$4)/(LN((LKL!$C$4-LKL!$G$4)/(LKL!$E$4-LKL!$G$4))))/49.8329)^Blad1!$G$107</f>
        <v>897.59970645043541</v>
      </c>
      <c r="F115" s="27">
        <f>Blad1!H114*(((LKL!$C$4-LKL!$E$4)/(LN((LKL!$C$4-LKL!$G$4)/(LKL!$E$4-LKL!$G$4))))/49.8329)^Blad1!$I$107</f>
        <v>1084.5996340495822</v>
      </c>
      <c r="G115" s="27">
        <f>Blad1!J114*(((LKL!$C$4-LKL!$E$4)/(LN((LKL!$C$4-LKL!$G$4)/(LKL!$E$4-LKL!$G$4))))/49.8329)^Blad1!$K$107</f>
        <v>1419.4995185229029</v>
      </c>
      <c r="H115" s="27">
        <f>Blad1!L114*(((LKL!$C$4-LKL!$E$4)/(LN((LKL!$C$4-LKL!$G$4)/(LKL!$E$4-LKL!$G$4))))/49.8329)^Blad1!$M$107</f>
        <v>0</v>
      </c>
      <c r="I115" s="27">
        <f>Blad1!N114*(((LKL!$C$4-LKL!$E$4)/(LN((LKL!$C$4-LKL!$G$4)/(LKL!$E$4-LKL!$G$4))))/49.8329)^Blad1!$O$107</f>
        <v>0</v>
      </c>
      <c r="J115" s="27">
        <f>Blad1!P114*(((LKL!$C$4-LKL!$E$4)/(LN((LKL!$C$4-LKL!$G$4)/(LKL!$E$4-LKL!$G$4))))/49.8329)^Blad1!$Q$107</f>
        <v>0</v>
      </c>
    </row>
    <row r="116" spans="2:13" x14ac:dyDescent="0.2">
      <c r="B116" s="15">
        <v>1800</v>
      </c>
      <c r="C116" s="27">
        <f>Blad1!B115*(((LKL!$C$4-LKL!$E$4)/(LN((LKL!$C$4-LKL!$G$4)/(LKL!$E$4-LKL!$G$4))))/49.8329)^Blad1!$C$107</f>
        <v>500.39984056524719</v>
      </c>
      <c r="D116" s="27">
        <f>Blad1!D115*(((LKL!$C$4-LKL!$E$4)/(LN((LKL!$C$4-LKL!$G$4)/(LKL!$E$4-LKL!$G$4))))/49.8329)^Blad1!$E$107</f>
        <v>728.99976526966748</v>
      </c>
      <c r="E116" s="27">
        <f>Blad1!F115*(((LKL!$C$4-LKL!$E$4)/(LN((LKL!$C$4-LKL!$G$4)/(LKL!$E$4-LKL!$G$4))))/49.8329)^Blad1!$G$107</f>
        <v>950.39968918281386</v>
      </c>
      <c r="F116" s="27">
        <f>Blad1!H115*(((LKL!$C$4-LKL!$E$4)/(LN((LKL!$C$4-LKL!$G$4)/(LKL!$E$4-LKL!$G$4))))/49.8329)^Blad1!$I$107</f>
        <v>1148.3996125230872</v>
      </c>
      <c r="G116" s="27">
        <f>Blad1!J115*(((LKL!$C$4-LKL!$E$4)/(LN((LKL!$C$4-LKL!$G$4)/(LKL!$E$4-LKL!$G$4))))/49.8329)^Blad1!$K$107</f>
        <v>1502.9994902007206</v>
      </c>
      <c r="H116" s="27">
        <f>Blad1!L115*(((LKL!$C$4-LKL!$E$4)/(LN((LKL!$C$4-LKL!$G$4)/(LKL!$E$4-LKL!$G$4))))/49.8329)^Blad1!$M$107</f>
        <v>0</v>
      </c>
      <c r="I116" s="27">
        <f>Blad1!N115*(((LKL!$C$4-LKL!$E$4)/(LN((LKL!$C$4-LKL!$G$4)/(LKL!$E$4-LKL!$G$4))))/49.8329)^Blad1!$O$107</f>
        <v>0</v>
      </c>
      <c r="J116" s="27">
        <f>Blad1!P115*(((LKL!$C$4-LKL!$E$4)/(LN((LKL!$C$4-LKL!$G$4)/(LKL!$E$4-LKL!$G$4))))/49.8329)^Blad1!$Q$107</f>
        <v>0</v>
      </c>
    </row>
    <row r="117" spans="2:13" x14ac:dyDescent="0.2">
      <c r="B117" s="15">
        <v>1900</v>
      </c>
      <c r="C117" s="27">
        <f>Blad1!B116*(((LKL!$C$4-LKL!$E$4)/(LN((LKL!$C$4-LKL!$G$4)/(LKL!$E$4-LKL!$G$4))))/49.8329)^Blad1!$C$107</f>
        <v>528.19983170776095</v>
      </c>
      <c r="D117" s="27">
        <f>Blad1!D116*(((LKL!$C$4-LKL!$E$4)/(LN((LKL!$C$4-LKL!$G$4)/(LKL!$E$4-LKL!$G$4))))/49.8329)^Blad1!$E$107</f>
        <v>769.49975222909347</v>
      </c>
      <c r="E117" s="27">
        <f>Blad1!F116*(((LKL!$C$4-LKL!$E$4)/(LN((LKL!$C$4-LKL!$G$4)/(LKL!$E$4-LKL!$G$4))))/49.8329)^Blad1!$G$107</f>
        <v>1003.1996719151925</v>
      </c>
      <c r="F117" s="27">
        <f>Blad1!H116*(((LKL!$C$4-LKL!$E$4)/(LN((LKL!$C$4-LKL!$G$4)/(LKL!$E$4-LKL!$G$4))))/49.8329)^Blad1!$I$107</f>
        <v>1212.199590996592</v>
      </c>
      <c r="G117" s="27">
        <f>Blad1!J116*(((LKL!$C$4-LKL!$E$4)/(LN((LKL!$C$4-LKL!$G$4)/(LKL!$E$4-LKL!$G$4))))/49.8329)^Blad1!$K$107</f>
        <v>1586.4994618785386</v>
      </c>
      <c r="H117" s="27">
        <f>Blad1!L116*(((LKL!$C$4-LKL!$E$4)/(LN((LKL!$C$4-LKL!$G$4)/(LKL!$E$4-LKL!$G$4))))/49.8329)^Blad1!$M$107</f>
        <v>0</v>
      </c>
      <c r="I117" s="27">
        <f>Blad1!N116*(((LKL!$C$4-LKL!$E$4)/(LN((LKL!$C$4-LKL!$G$4)/(LKL!$E$4-LKL!$G$4))))/49.8329)^Blad1!$O$107</f>
        <v>0</v>
      </c>
      <c r="J117" s="27">
        <f>Blad1!P116*(((LKL!$C$4-LKL!$E$4)/(LN((LKL!$C$4-LKL!$G$4)/(LKL!$E$4-LKL!$G$4))))/49.8329)^Blad1!$Q$107</f>
        <v>0</v>
      </c>
    </row>
    <row r="118" spans="2:13" x14ac:dyDescent="0.2">
      <c r="B118" s="15">
        <v>2000</v>
      </c>
      <c r="C118" s="27">
        <f>Blad1!B117*(((LKL!$C$4-LKL!$E$4)/(LN((LKL!$C$4-LKL!$G$4)/(LKL!$E$4-LKL!$G$4))))/49.8329)^Blad1!$C$107</f>
        <v>555.99982285027465</v>
      </c>
      <c r="D118" s="27">
        <f>Blad1!D117*(((LKL!$C$4-LKL!$E$4)/(LN((LKL!$C$4-LKL!$G$4)/(LKL!$E$4-LKL!$G$4))))/49.8329)^Blad1!$E$107</f>
        <v>809.99973918851947</v>
      </c>
      <c r="E118" s="27">
        <f>Blad1!F117*(((LKL!$C$4-LKL!$E$4)/(LN((LKL!$C$4-LKL!$G$4)/(LKL!$E$4-LKL!$G$4))))/49.8329)^Blad1!$G$107</f>
        <v>1055.9996546475711</v>
      </c>
      <c r="F118" s="27">
        <f>Blad1!H117*(((LKL!$C$4-LKL!$E$4)/(LN((LKL!$C$4-LKL!$G$4)/(LKL!$E$4-LKL!$G$4))))/49.8329)^Blad1!$I$107</f>
        <v>1275.9995694700967</v>
      </c>
      <c r="G118" s="27">
        <f>Blad1!J117*(((LKL!$C$4-LKL!$E$4)/(LN((LKL!$C$4-LKL!$G$4)/(LKL!$E$4-LKL!$G$4))))/49.8329)^Blad1!$K$107</f>
        <v>1669.9994335563563</v>
      </c>
      <c r="H118" s="27">
        <f>Blad1!L117*(((LKL!$C$4-LKL!$E$4)/(LN((LKL!$C$4-LKL!$G$4)/(LKL!$E$4-LKL!$G$4))))/49.8329)^Blad1!$M$107</f>
        <v>0</v>
      </c>
      <c r="I118" s="27">
        <f>Blad1!N117*(((LKL!$C$4-LKL!$E$4)/(LN((LKL!$C$4-LKL!$G$4)/(LKL!$E$4-LKL!$G$4))))/49.8329)^Blad1!$O$107</f>
        <v>0</v>
      </c>
      <c r="J118" s="27">
        <f>Blad1!P117*(((LKL!$C$4-LKL!$E$4)/(LN((LKL!$C$4-LKL!$G$4)/(LKL!$E$4-LKL!$G$4))))/49.8329)^Blad1!$Q$107</f>
        <v>0</v>
      </c>
    </row>
    <row r="119" spans="2:13" x14ac:dyDescent="0.2">
      <c r="B119" s="15">
        <v>2100</v>
      </c>
      <c r="C119" s="27">
        <f>Blad1!B118*(((LKL!$C$4-LKL!$E$4)/(LN((LKL!$C$4-LKL!$G$4)/(LKL!$E$4-LKL!$G$4))))/49.8329)^Blad1!$C$107</f>
        <v>583.79981399278836</v>
      </c>
      <c r="D119" s="27">
        <f>Blad1!D118*(((LKL!$C$4-LKL!$E$4)/(LN((LKL!$C$4-LKL!$G$4)/(LKL!$E$4-LKL!$G$4))))/49.8329)^Blad1!$E$107</f>
        <v>850.49972614794535</v>
      </c>
      <c r="E119" s="27">
        <f>Blad1!F118*(((LKL!$C$4-LKL!$E$4)/(LN((LKL!$C$4-LKL!$G$4)/(LKL!$E$4-LKL!$G$4))))/49.8329)^Blad1!$G$107</f>
        <v>1108.7996373799494</v>
      </c>
      <c r="F119" s="27">
        <f>Blad1!H118*(((LKL!$C$4-LKL!$E$4)/(LN((LKL!$C$4-LKL!$G$4)/(LKL!$E$4-LKL!$G$4))))/49.8329)^Blad1!$I$107</f>
        <v>1339.7995479436015</v>
      </c>
      <c r="G119" s="27">
        <f>Blad1!J118*(((LKL!$C$4-LKL!$E$4)/(LN((LKL!$C$4-LKL!$G$4)/(LKL!$E$4-LKL!$G$4))))/49.8329)^Blad1!$K$107</f>
        <v>1753.499405234174</v>
      </c>
      <c r="H119" s="27">
        <f>Blad1!L118*(((LKL!$C$4-LKL!$E$4)/(LN((LKL!$C$4-LKL!$G$4)/(LKL!$E$4-LKL!$G$4))))/49.8329)^Blad1!$M$107</f>
        <v>0</v>
      </c>
      <c r="I119" s="27">
        <f>Blad1!N118*(((LKL!$C$4-LKL!$E$4)/(LN((LKL!$C$4-LKL!$G$4)/(LKL!$E$4-LKL!$G$4))))/49.8329)^Blad1!$O$107</f>
        <v>0</v>
      </c>
      <c r="J119" s="27">
        <f>Blad1!P118*(((LKL!$C$4-LKL!$E$4)/(LN((LKL!$C$4-LKL!$G$4)/(LKL!$E$4-LKL!$G$4))))/49.8329)^Blad1!$Q$107</f>
        <v>0</v>
      </c>
    </row>
    <row r="120" spans="2:13" x14ac:dyDescent="0.2">
      <c r="B120" s="15">
        <v>2200</v>
      </c>
      <c r="C120" s="27">
        <f>Blad1!B119*(((LKL!$C$4-LKL!$E$4)/(LN((LKL!$C$4-LKL!$G$4)/(LKL!$E$4-LKL!$G$4))))/49.8329)^Blad1!$C$107</f>
        <v>611.59980513530218</v>
      </c>
      <c r="D120" s="27">
        <f>Blad1!D119*(((LKL!$C$4-LKL!$E$4)/(LN((LKL!$C$4-LKL!$G$4)/(LKL!$E$4-LKL!$G$4))))/49.8329)^Blad1!$E$107</f>
        <v>890.99971310737135</v>
      </c>
      <c r="E120" s="27">
        <f>Blad1!F119*(((LKL!$C$4-LKL!$E$4)/(LN((LKL!$C$4-LKL!$G$4)/(LKL!$E$4-LKL!$G$4))))/49.8329)^Blad1!$G$107</f>
        <v>1161.599620112328</v>
      </c>
      <c r="F120" s="27">
        <f>Blad1!H119*(((LKL!$C$4-LKL!$E$4)/(LN((LKL!$C$4-LKL!$G$4)/(LKL!$E$4-LKL!$G$4))))/49.8329)^Blad1!$I$107</f>
        <v>1403.5995264171065</v>
      </c>
      <c r="G120" s="27">
        <f>Blad1!J119*(((LKL!$C$4-LKL!$E$4)/(LN((LKL!$C$4-LKL!$G$4)/(LKL!$E$4-LKL!$G$4))))/49.8329)^Blad1!$K$107</f>
        <v>1836.9993769119919</v>
      </c>
      <c r="H120" s="27">
        <f>Blad1!L119*(((LKL!$C$4-LKL!$E$4)/(LN((LKL!$C$4-LKL!$G$4)/(LKL!$E$4-LKL!$G$4))))/49.8329)^Blad1!$M$107</f>
        <v>0</v>
      </c>
      <c r="I120" s="27">
        <f>Blad1!N119*(((LKL!$C$4-LKL!$E$4)/(LN((LKL!$C$4-LKL!$G$4)/(LKL!$E$4-LKL!$G$4))))/49.8329)^Blad1!$O$107</f>
        <v>0</v>
      </c>
      <c r="J120" s="27">
        <f>Blad1!P119*(((LKL!$C$4-LKL!$E$4)/(LN((LKL!$C$4-LKL!$G$4)/(LKL!$E$4-LKL!$G$4))))/49.8329)^Blad1!$Q$107</f>
        <v>0</v>
      </c>
    </row>
    <row r="121" spans="2:13" x14ac:dyDescent="0.2">
      <c r="B121" s="15">
        <v>2300</v>
      </c>
      <c r="C121" s="27">
        <f>Blad1!B120*(((LKL!$C$4-LKL!$E$4)/(LN((LKL!$C$4-LKL!$G$4)/(LKL!$E$4-LKL!$G$4))))/49.8329)^Blad1!$C$107</f>
        <v>639.39979627781588</v>
      </c>
      <c r="D121" s="27">
        <f>Blad1!D120*(((LKL!$C$4-LKL!$E$4)/(LN((LKL!$C$4-LKL!$G$4)/(LKL!$E$4-LKL!$G$4))))/49.8329)^Blad1!$E$107</f>
        <v>931.49970006679735</v>
      </c>
      <c r="E121" s="27">
        <f>Blad1!F120*(((LKL!$C$4-LKL!$E$4)/(LN((LKL!$C$4-LKL!$G$4)/(LKL!$E$4-LKL!$G$4))))/49.8329)^Blad1!$G$107</f>
        <v>1214.3996028447068</v>
      </c>
      <c r="F121" s="27">
        <f>Blad1!H120*(((LKL!$C$4-LKL!$E$4)/(LN((LKL!$C$4-LKL!$G$4)/(LKL!$E$4-LKL!$G$4))))/49.8329)^Blad1!$I$107</f>
        <v>1467.3995048906115</v>
      </c>
      <c r="G121" s="27">
        <f>Blad1!J120*(((LKL!$C$4-LKL!$E$4)/(LN((LKL!$C$4-LKL!$G$4)/(LKL!$E$4-LKL!$G$4))))/49.8329)^Blad1!$K$107</f>
        <v>1920.4993485898096</v>
      </c>
      <c r="H121" s="27">
        <f>Blad1!L120*(((LKL!$C$4-LKL!$E$4)/(LN((LKL!$C$4-LKL!$G$4)/(LKL!$E$4-LKL!$G$4))))/49.8329)^Blad1!$M$107</f>
        <v>0</v>
      </c>
      <c r="I121" s="27">
        <f>Blad1!N120*(((LKL!$C$4-LKL!$E$4)/(LN((LKL!$C$4-LKL!$G$4)/(LKL!$E$4-LKL!$G$4))))/49.8329)^Blad1!$O$107</f>
        <v>0</v>
      </c>
      <c r="J121" s="27">
        <f>Blad1!P120*(((LKL!$C$4-LKL!$E$4)/(LN((LKL!$C$4-LKL!$G$4)/(LKL!$E$4-LKL!$G$4))))/49.8329)^Blad1!$Q$107</f>
        <v>0</v>
      </c>
    </row>
    <row r="122" spans="2:13" x14ac:dyDescent="0.2">
      <c r="B122" s="15">
        <v>2400</v>
      </c>
      <c r="C122" s="27">
        <f>Blad1!B121*(((LKL!$C$4-LKL!$E$4)/(LN((LKL!$C$4-LKL!$G$4)/(LKL!$E$4-LKL!$G$4))))/49.8329)^Blad1!$C$107</f>
        <v>667.19978742032959</v>
      </c>
      <c r="D122" s="27">
        <f>Blad1!D121*(((LKL!$C$4-LKL!$E$4)/(LN((LKL!$C$4-LKL!$G$4)/(LKL!$E$4-LKL!$G$4))))/49.8329)^Blad1!$E$107</f>
        <v>971.99968702622334</v>
      </c>
      <c r="E122" s="27">
        <f>Blad1!F121*(((LKL!$C$4-LKL!$E$4)/(LN((LKL!$C$4-LKL!$G$4)/(LKL!$E$4-LKL!$G$4))))/49.8329)^Blad1!$G$107</f>
        <v>1267.1995855770854</v>
      </c>
      <c r="F122" s="27">
        <f>Blad1!H121*(((LKL!$C$4-LKL!$E$4)/(LN((LKL!$C$4-LKL!$G$4)/(LKL!$E$4-LKL!$G$4))))/49.8329)^Blad1!$I$107</f>
        <v>1531.1994833641163</v>
      </c>
      <c r="G122" s="27">
        <f>Blad1!J121*(((LKL!$C$4-LKL!$E$4)/(LN((LKL!$C$4-LKL!$G$4)/(LKL!$E$4-LKL!$G$4))))/49.8329)^Blad1!$K$107</f>
        <v>2003.9993202676276</v>
      </c>
      <c r="H122" s="27">
        <f>Blad1!L121*(((LKL!$C$4-LKL!$E$4)/(LN((LKL!$C$4-LKL!$G$4)/(LKL!$E$4-LKL!$G$4))))/49.8329)^Blad1!$M$107</f>
        <v>0</v>
      </c>
      <c r="I122" s="27">
        <f>Blad1!N121*(((LKL!$C$4-LKL!$E$4)/(LN((LKL!$C$4-LKL!$G$4)/(LKL!$E$4-LKL!$G$4))))/49.8329)^Blad1!$O$107</f>
        <v>0</v>
      </c>
      <c r="J122" s="27">
        <f>Blad1!P121*(((LKL!$C$4-LKL!$E$4)/(LN((LKL!$C$4-LKL!$G$4)/(LKL!$E$4-LKL!$G$4))))/49.8329)^Blad1!$Q$107</f>
        <v>0</v>
      </c>
    </row>
    <row r="123" spans="2:13" x14ac:dyDescent="0.2">
      <c r="B123" s="15">
        <v>2500</v>
      </c>
      <c r="C123" s="27">
        <f>Blad1!B122*(((LKL!$C$4-LKL!$E$4)/(LN((LKL!$C$4-LKL!$G$4)/(LKL!$E$4-LKL!$G$4))))/49.8329)^Blad1!$C$107</f>
        <v>694.99977856284329</v>
      </c>
      <c r="D123" s="27">
        <f>Blad1!D122*(((LKL!$C$4-LKL!$E$4)/(LN((LKL!$C$4-LKL!$G$4)/(LKL!$E$4-LKL!$G$4))))/49.8329)^Blad1!$E$107</f>
        <v>1012.4996739856493</v>
      </c>
      <c r="E123" s="27">
        <f>Blad1!F122*(((LKL!$C$4-LKL!$E$4)/(LN((LKL!$C$4-LKL!$G$4)/(LKL!$E$4-LKL!$G$4))))/49.8329)^Blad1!$G$107</f>
        <v>1319.9995683094637</v>
      </c>
      <c r="F123" s="27">
        <f>Blad1!H122*(((LKL!$C$4-LKL!$E$4)/(LN((LKL!$C$4-LKL!$G$4)/(LKL!$E$4-LKL!$G$4))))/49.8329)^Blad1!$I$107</f>
        <v>1594.9994618376211</v>
      </c>
      <c r="G123" s="27">
        <f>Blad1!J122*(((LKL!$C$4-LKL!$E$4)/(LN((LKL!$C$4-LKL!$G$4)/(LKL!$E$4-LKL!$G$4))))/49.8329)^Blad1!$K$107</f>
        <v>2087.4992919454453</v>
      </c>
      <c r="H123" s="27">
        <f>Blad1!L122*(((LKL!$C$4-LKL!$E$4)/(LN((LKL!$C$4-LKL!$G$4)/(LKL!$E$4-LKL!$G$4))))/49.8329)^Blad1!$M$107</f>
        <v>0</v>
      </c>
      <c r="I123" s="27">
        <f>Blad1!N122*(((LKL!$C$4-LKL!$E$4)/(LN((LKL!$C$4-LKL!$G$4)/(LKL!$E$4-LKL!$G$4))))/49.8329)^Blad1!$O$107</f>
        <v>0</v>
      </c>
      <c r="J123" s="27">
        <f>Blad1!P122*(((LKL!$C$4-LKL!$E$4)/(LN((LKL!$C$4-LKL!$G$4)/(LKL!$E$4-LKL!$G$4))))/49.8329)^Blad1!$Q$107</f>
        <v>0</v>
      </c>
    </row>
    <row r="124" spans="2:13" x14ac:dyDescent="0.2">
      <c r="B124" s="15">
        <v>2600</v>
      </c>
      <c r="C124" s="27">
        <f>Blad1!B123*(((LKL!$C$4-LKL!$E$4)/(LN((LKL!$C$4-LKL!$G$4)/(LKL!$E$4-LKL!$G$4))))/49.8329)^Blad1!$C$107</f>
        <v>722.79976970535699</v>
      </c>
      <c r="D124" s="27">
        <f>Blad1!D123*(((LKL!$C$4-LKL!$E$4)/(LN((LKL!$C$4-LKL!$G$4)/(LKL!$E$4-LKL!$G$4))))/49.8329)^Blad1!$E$107</f>
        <v>1052.9996609450752</v>
      </c>
      <c r="E124" s="27">
        <f>Blad1!F123*(((LKL!$C$4-LKL!$E$4)/(LN((LKL!$C$4-LKL!$G$4)/(LKL!$E$4-LKL!$G$4))))/49.8329)^Blad1!$G$107</f>
        <v>1372.7995510418423</v>
      </c>
      <c r="F124" s="27">
        <f>Blad1!H123*(((LKL!$C$4-LKL!$E$4)/(LN((LKL!$C$4-LKL!$G$4)/(LKL!$E$4-LKL!$G$4))))/49.8329)^Blad1!$I$107</f>
        <v>1658.7994403111259</v>
      </c>
      <c r="G124" s="27">
        <f>Blad1!J123*(((LKL!$C$4-LKL!$E$4)/(LN((LKL!$C$4-LKL!$G$4)/(LKL!$E$4-LKL!$G$4))))/49.8329)^Blad1!$K$107</f>
        <v>2170.9992636232632</v>
      </c>
      <c r="H124" s="27">
        <f>Blad1!L123*(((LKL!$C$4-LKL!$E$4)/(LN((LKL!$C$4-LKL!$G$4)/(LKL!$E$4-LKL!$G$4))))/49.8329)^Blad1!$M$107</f>
        <v>0</v>
      </c>
      <c r="I124" s="27">
        <f>Blad1!N123*(((LKL!$C$4-LKL!$E$4)/(LN((LKL!$C$4-LKL!$G$4)/(LKL!$E$4-LKL!$G$4))))/49.8329)^Blad1!$O$107</f>
        <v>0</v>
      </c>
      <c r="J124" s="27">
        <f>Blad1!P123*(((LKL!$C$4-LKL!$E$4)/(LN((LKL!$C$4-LKL!$G$4)/(LKL!$E$4-LKL!$G$4))))/49.8329)^Blad1!$Q$107</f>
        <v>0</v>
      </c>
    </row>
    <row r="125" spans="2:13" x14ac:dyDescent="0.2">
      <c r="B125" s="15">
        <v>2700</v>
      </c>
      <c r="C125" s="27">
        <f>Blad1!B124*(((LKL!$C$4-LKL!$E$4)/(LN((LKL!$C$4-LKL!$G$4)/(LKL!$E$4-LKL!$G$4))))/49.8329)^Blad1!$C$107</f>
        <v>750.59976084787081</v>
      </c>
      <c r="D125" s="27">
        <f>Blad1!D124*(((LKL!$C$4-LKL!$E$4)/(LN((LKL!$C$4-LKL!$G$4)/(LKL!$E$4-LKL!$G$4))))/49.8329)^Blad1!$E$107</f>
        <v>1093.4996479045012</v>
      </c>
      <c r="E125" s="27">
        <f>Blad1!F124*(((LKL!$C$4-LKL!$E$4)/(LN((LKL!$C$4-LKL!$G$4)/(LKL!$E$4-LKL!$G$4))))/49.8329)^Blad1!$G$107</f>
        <v>1425.5995337742208</v>
      </c>
      <c r="F125" s="27">
        <f>Blad1!H124*(((LKL!$C$4-LKL!$E$4)/(LN((LKL!$C$4-LKL!$G$4)/(LKL!$E$4-LKL!$G$4))))/49.8329)^Blad1!$I$107</f>
        <v>1722.5994187846306</v>
      </c>
      <c r="G125" s="27">
        <f>Blad1!J124*(((LKL!$C$4-LKL!$E$4)/(LN((LKL!$C$4-LKL!$G$4)/(LKL!$E$4-LKL!$G$4))))/49.8329)^Blad1!$K$107</f>
        <v>2254.4992353010812</v>
      </c>
      <c r="H125" s="27">
        <f>Blad1!L124*(((LKL!$C$4-LKL!$E$4)/(LN((LKL!$C$4-LKL!$G$4)/(LKL!$E$4-LKL!$G$4))))/49.8329)^Blad1!$M$107</f>
        <v>0</v>
      </c>
      <c r="I125" s="27">
        <f>Blad1!N124*(((LKL!$C$4-LKL!$E$4)/(LN((LKL!$C$4-LKL!$G$4)/(LKL!$E$4-LKL!$G$4))))/49.8329)^Blad1!$O$107</f>
        <v>0</v>
      </c>
      <c r="J125" s="27">
        <f>Blad1!P124*(((LKL!$C$4-LKL!$E$4)/(LN((LKL!$C$4-LKL!$G$4)/(LKL!$E$4-LKL!$G$4))))/49.8329)^Blad1!$Q$107</f>
        <v>0</v>
      </c>
    </row>
    <row r="126" spans="2:13" x14ac:dyDescent="0.2">
      <c r="B126" s="15">
        <v>2800</v>
      </c>
      <c r="C126" s="27">
        <f>Blad1!B125*(((LKL!$C$4-LKL!$E$4)/(LN((LKL!$C$4-LKL!$G$4)/(LKL!$E$4-LKL!$G$4))))/49.8329)^Blad1!$C$107</f>
        <v>778.39975199038452</v>
      </c>
      <c r="D126" s="27">
        <f>Blad1!D125*(((LKL!$C$4-LKL!$E$4)/(LN((LKL!$C$4-LKL!$G$4)/(LKL!$E$4-LKL!$G$4))))/49.8329)^Blad1!$E$107</f>
        <v>1133.9996348639272</v>
      </c>
      <c r="E126" s="27">
        <f>Blad1!F125*(((LKL!$C$4-LKL!$E$4)/(LN((LKL!$C$4-LKL!$G$4)/(LKL!$E$4-LKL!$G$4))))/49.8329)^Blad1!$G$107</f>
        <v>1478.3995165065996</v>
      </c>
      <c r="F126" s="27">
        <f>Blad1!H125*(((LKL!$C$4-LKL!$E$4)/(LN((LKL!$C$4-LKL!$G$4)/(LKL!$E$4-LKL!$G$4))))/49.8329)^Blad1!$I$107</f>
        <v>1786.3993972581357</v>
      </c>
      <c r="G126" s="27">
        <f>Blad1!J125*(((LKL!$C$4-LKL!$E$4)/(LN((LKL!$C$4-LKL!$G$4)/(LKL!$E$4-LKL!$G$4))))/49.8329)^Blad1!$K$107</f>
        <v>2337.9992069788987</v>
      </c>
      <c r="H126" s="27">
        <f>Blad1!L125*(((LKL!$C$4-LKL!$E$4)/(LN((LKL!$C$4-LKL!$G$4)/(LKL!$E$4-LKL!$G$4))))/49.8329)^Blad1!$M$107</f>
        <v>0</v>
      </c>
      <c r="I126" s="27">
        <f>Blad1!N125*(((LKL!$C$4-LKL!$E$4)/(LN((LKL!$C$4-LKL!$G$4)/(LKL!$E$4-LKL!$G$4))))/49.8329)^Blad1!$O$107</f>
        <v>0</v>
      </c>
      <c r="J126" s="27">
        <f>Blad1!P125*(((LKL!$C$4-LKL!$E$4)/(LN((LKL!$C$4-LKL!$G$4)/(LKL!$E$4-LKL!$G$4))))/49.8329)^Blad1!$Q$107</f>
        <v>0</v>
      </c>
    </row>
    <row r="127" spans="2:13" x14ac:dyDescent="0.2">
      <c r="B127" s="15">
        <v>2900</v>
      </c>
      <c r="C127" s="27">
        <f>Blad1!B126*(((LKL!$C$4-LKL!$E$4)/(LN((LKL!$C$4-LKL!$G$4)/(LKL!$E$4-LKL!$G$4))))/49.8329)^Blad1!$C$107</f>
        <v>806.19974313289833</v>
      </c>
      <c r="D127" s="27">
        <f>Blad1!D126*(((LKL!$C$4-LKL!$E$4)/(LN((LKL!$C$4-LKL!$G$4)/(LKL!$E$4-LKL!$G$4))))/49.8329)^Blad1!$E$107</f>
        <v>1174.4996218233532</v>
      </c>
      <c r="E127" s="27">
        <f>Blad1!F126*(((LKL!$C$4-LKL!$E$4)/(LN((LKL!$C$4-LKL!$G$4)/(LKL!$E$4-LKL!$G$4))))/49.8329)^Blad1!$G$107</f>
        <v>1531.199499238978</v>
      </c>
      <c r="F127" s="27">
        <f>Blad1!H126*(((LKL!$C$4-LKL!$E$4)/(LN((LKL!$C$4-LKL!$G$4)/(LKL!$E$4-LKL!$G$4))))/49.8329)^Blad1!$I$107</f>
        <v>1850.1993757316404</v>
      </c>
      <c r="G127" s="27">
        <f>Blad1!J126*(((LKL!$C$4-LKL!$E$4)/(LN((LKL!$C$4-LKL!$G$4)/(LKL!$E$4-LKL!$G$4))))/49.8329)^Blad1!$K$107</f>
        <v>2421.4991786567166</v>
      </c>
      <c r="H127" s="27">
        <f>Blad1!L126*(((LKL!$C$4-LKL!$E$4)/(LN((LKL!$C$4-LKL!$G$4)/(LKL!$E$4-LKL!$G$4))))/49.8329)^Blad1!$M$107</f>
        <v>0</v>
      </c>
      <c r="I127" s="27">
        <f>Blad1!N126*(((LKL!$C$4-LKL!$E$4)/(LN((LKL!$C$4-LKL!$G$4)/(LKL!$E$4-LKL!$G$4))))/49.8329)^Blad1!$O$107</f>
        <v>0</v>
      </c>
      <c r="J127" s="27">
        <f>Blad1!P126*(((LKL!$C$4-LKL!$E$4)/(LN((LKL!$C$4-LKL!$G$4)/(LKL!$E$4-LKL!$G$4))))/49.8329)^Blad1!$Q$107</f>
        <v>0</v>
      </c>
    </row>
    <row r="128" spans="2:13" x14ac:dyDescent="0.2">
      <c r="B128" s="15">
        <v>3000</v>
      </c>
      <c r="C128" s="27">
        <f>Blad1!B127*(((LKL!$C$4-LKL!$E$4)/(LN((LKL!$C$4-LKL!$G$4)/(LKL!$E$4-LKL!$G$4))))/49.8329)^Blad1!$C$107</f>
        <v>833.99973427541204</v>
      </c>
      <c r="D128" s="27">
        <f>Blad1!D127*(((LKL!$C$4-LKL!$E$4)/(LN((LKL!$C$4-LKL!$G$4)/(LKL!$E$4-LKL!$G$4))))/49.8329)^Blad1!$E$107</f>
        <v>1214.9996087827792</v>
      </c>
      <c r="E128" s="27">
        <f>Blad1!F127*(((LKL!$C$4-LKL!$E$4)/(LN((LKL!$C$4-LKL!$G$4)/(LKL!$E$4-LKL!$G$4))))/49.8329)^Blad1!$G$107</f>
        <v>1583.9994819713565</v>
      </c>
      <c r="F128" s="27">
        <f>Blad1!H127*(((LKL!$C$4-LKL!$E$4)/(LN((LKL!$C$4-LKL!$G$4)/(LKL!$E$4-LKL!$G$4))))/49.8329)^Blad1!$I$107</f>
        <v>1913.9993542051452</v>
      </c>
      <c r="G128" s="27">
        <f>Blad1!J127*(((LKL!$C$4-LKL!$E$4)/(LN((LKL!$C$4-LKL!$G$4)/(LKL!$E$4-LKL!$G$4))))/49.8329)^Blad1!$K$107</f>
        <v>2504.9991503345345</v>
      </c>
      <c r="H128" s="27">
        <f>Blad1!L127*(((LKL!$C$4-LKL!$E$4)/(LN((LKL!$C$4-LKL!$G$4)/(LKL!$E$4-LKL!$G$4))))/49.8329)^Blad1!$M$107</f>
        <v>0</v>
      </c>
      <c r="I128" s="27">
        <f>Blad1!N127*(((LKL!$C$4-LKL!$E$4)/(LN((LKL!$C$4-LKL!$G$4)/(LKL!$E$4-LKL!$G$4))))/49.8329)^Blad1!$O$107</f>
        <v>0</v>
      </c>
      <c r="J128" s="27">
        <f>Blad1!P127*(((LKL!$C$4-LKL!$E$4)/(LN((LKL!$C$4-LKL!$G$4)/(LKL!$E$4-LKL!$G$4))))/49.8329)^Blad1!$Q$107</f>
        <v>0</v>
      </c>
    </row>
    <row r="129" spans="2:10" x14ac:dyDescent="0.2">
      <c r="B129" s="15">
        <v>3200</v>
      </c>
      <c r="C129" s="27">
        <f>Blad1!B128*(((LKL!$C$4-LKL!$E$4)/(LN((LKL!$C$4-LKL!$G$4)/(LKL!$E$4-LKL!$G$4))))/49.8329)^Blad1!$C$107</f>
        <v>889.59971656043945</v>
      </c>
      <c r="D129" s="27">
        <f>Blad1!D128*(((LKL!$C$4-LKL!$E$4)/(LN((LKL!$C$4-LKL!$G$4)/(LKL!$E$4-LKL!$G$4))))/49.8329)^Blad1!$E$107</f>
        <v>1295.999582701631</v>
      </c>
      <c r="E129" s="27">
        <f>Blad1!F128*(((LKL!$C$4-LKL!$E$4)/(LN((LKL!$C$4-LKL!$G$4)/(LKL!$E$4-LKL!$G$4))))/49.8329)^Blad1!$G$107</f>
        <v>1689.5994474361135</v>
      </c>
      <c r="F129" s="27">
        <f>Blad1!H128*(((LKL!$C$4-LKL!$E$4)/(LN((LKL!$C$4-LKL!$G$4)/(LKL!$E$4-LKL!$G$4))))/49.8329)^Blad1!$I$107</f>
        <v>2041.5993111521548</v>
      </c>
      <c r="G129" s="27">
        <f>Blad1!J128*(((LKL!$C$4-LKL!$E$4)/(LN((LKL!$C$4-LKL!$G$4)/(LKL!$E$4-LKL!$G$4))))/49.8329)^Blad1!$K$107</f>
        <v>2671.99909369017</v>
      </c>
      <c r="H129" s="27">
        <f>Blad1!L128*(((LKL!$C$4-LKL!$E$4)/(LN((LKL!$C$4-LKL!$G$4)/(LKL!$E$4-LKL!$G$4))))/49.8329)^Blad1!$M$107</f>
        <v>0</v>
      </c>
      <c r="I129" s="27">
        <f>Blad1!N128*(((LKL!$C$4-LKL!$E$4)/(LN((LKL!$C$4-LKL!$G$4)/(LKL!$E$4-LKL!$G$4))))/49.8329)^Blad1!$O$107</f>
        <v>0</v>
      </c>
      <c r="J129" s="27">
        <f>Blad1!P128*(((LKL!$C$4-LKL!$E$4)/(LN((LKL!$C$4-LKL!$G$4)/(LKL!$E$4-LKL!$G$4))))/49.8329)^Blad1!$Q$107</f>
        <v>0</v>
      </c>
    </row>
    <row r="130" spans="2:10" x14ac:dyDescent="0.2">
      <c r="B130" s="15">
        <v>3400</v>
      </c>
      <c r="C130" s="27">
        <f>Blad1!B129*(((LKL!$C$4-LKL!$E$4)/(LN((LKL!$C$4-LKL!$G$4)/(LKL!$E$4-LKL!$G$4))))/49.8329)^Blad1!$C$107</f>
        <v>945.19969884546697</v>
      </c>
      <c r="D130" s="27">
        <f>Blad1!D129*(((LKL!$C$4-LKL!$E$4)/(LN((LKL!$C$4-LKL!$G$4)/(LKL!$E$4-LKL!$G$4))))/49.8329)^Blad1!$E$107</f>
        <v>1376.999556620483</v>
      </c>
      <c r="E130" s="27">
        <f>Blad1!F129*(((LKL!$C$4-LKL!$E$4)/(LN((LKL!$C$4-LKL!$G$4)/(LKL!$E$4-LKL!$G$4))))/49.8329)^Blad1!$G$107</f>
        <v>1795.1994129008708</v>
      </c>
      <c r="F130" s="27">
        <f>Blad1!H129*(((LKL!$C$4-LKL!$E$4)/(LN((LKL!$C$4-LKL!$G$4)/(LKL!$E$4-LKL!$G$4))))/49.8329)^Blad1!$I$107</f>
        <v>2169.1992680991643</v>
      </c>
      <c r="G130" s="27">
        <f>Blad1!J129*(((LKL!$C$4-LKL!$E$4)/(LN((LKL!$C$4-LKL!$G$4)/(LKL!$E$4-LKL!$G$4))))/49.8329)^Blad1!$K$107</f>
        <v>2838.9990370458058</v>
      </c>
      <c r="H130" s="27">
        <f>Blad1!L129*(((LKL!$C$4-LKL!$E$4)/(LN((LKL!$C$4-LKL!$G$4)/(LKL!$E$4-LKL!$G$4))))/49.8329)^Blad1!$M$107</f>
        <v>0</v>
      </c>
      <c r="I130" s="27">
        <f>Blad1!N129*(((LKL!$C$4-LKL!$E$4)/(LN((LKL!$C$4-LKL!$G$4)/(LKL!$E$4-LKL!$G$4))))/49.8329)^Blad1!$O$107</f>
        <v>0</v>
      </c>
      <c r="J130" s="27">
        <f>Blad1!P129*(((LKL!$C$4-LKL!$E$4)/(LN((LKL!$C$4-LKL!$G$4)/(LKL!$E$4-LKL!$G$4))))/49.8329)^Blad1!$Q$107</f>
        <v>0</v>
      </c>
    </row>
    <row r="131" spans="2:10" x14ac:dyDescent="0.2">
      <c r="B131" s="15">
        <v>3600</v>
      </c>
      <c r="C131" s="27">
        <f>Blad1!B130*(((LKL!$C$4-LKL!$E$4)/(LN((LKL!$C$4-LKL!$G$4)/(LKL!$E$4-LKL!$G$4))))/49.8329)^Blad1!$C$107</f>
        <v>1000.7996811304944</v>
      </c>
      <c r="D131" s="27">
        <f>Blad1!D130*(((LKL!$C$4-LKL!$E$4)/(LN((LKL!$C$4-LKL!$G$4)/(LKL!$E$4-LKL!$G$4))))/49.8329)^Blad1!$E$107</f>
        <v>1457.999530539335</v>
      </c>
      <c r="E131" s="27">
        <f>Blad1!F130*(((LKL!$C$4-LKL!$E$4)/(LN((LKL!$C$4-LKL!$G$4)/(LKL!$E$4-LKL!$G$4))))/49.8329)^Blad1!$G$107</f>
        <v>1900.7993783656277</v>
      </c>
      <c r="F131" s="27">
        <f>Blad1!H130*(((LKL!$C$4-LKL!$E$4)/(LN((LKL!$C$4-LKL!$G$4)/(LKL!$E$4-LKL!$G$4))))/49.8329)^Blad1!$I$107</f>
        <v>2296.7992250461743</v>
      </c>
      <c r="G131" s="27">
        <f>Blad1!J130*(((LKL!$C$4-LKL!$E$4)/(LN((LKL!$C$4-LKL!$G$4)/(LKL!$E$4-LKL!$G$4))))/49.8329)^Blad1!$K$107</f>
        <v>3005.9989804014413</v>
      </c>
      <c r="H131" s="27">
        <f>Blad1!L130*(((LKL!$C$4-LKL!$E$4)/(LN((LKL!$C$4-LKL!$G$4)/(LKL!$E$4-LKL!$G$4))))/49.8329)^Blad1!$M$107</f>
        <v>0</v>
      </c>
      <c r="I131" s="27">
        <f>Blad1!N130*(((LKL!$C$4-LKL!$E$4)/(LN((LKL!$C$4-LKL!$G$4)/(LKL!$E$4-LKL!$G$4))))/49.8329)^Blad1!$O$107</f>
        <v>0</v>
      </c>
      <c r="J131" s="27">
        <f>Blad1!P130*(((LKL!$C$4-LKL!$E$4)/(LN((LKL!$C$4-LKL!$G$4)/(LKL!$E$4-LKL!$G$4))))/49.8329)^Blad1!$Q$107</f>
        <v>0</v>
      </c>
    </row>
    <row r="132" spans="2:10" x14ac:dyDescent="0.2">
      <c r="B132" s="15">
        <v>3800</v>
      </c>
      <c r="C132" s="27">
        <f>Blad1!B131*(((LKL!$C$4-LKL!$E$4)/(LN((LKL!$C$4-LKL!$G$4)/(LKL!$E$4-LKL!$G$4))))/49.8329)^Blad1!$C$107</f>
        <v>1056.3996634155219</v>
      </c>
      <c r="D132" s="27">
        <f>Blad1!D131*(((LKL!$C$4-LKL!$E$4)/(LN((LKL!$C$4-LKL!$G$4)/(LKL!$E$4-LKL!$G$4))))/49.8329)^Blad1!$E$107</f>
        <v>1538.9995044581869</v>
      </c>
      <c r="E132" s="27">
        <f>Blad1!F131*(((LKL!$C$4-LKL!$E$4)/(LN((LKL!$C$4-LKL!$G$4)/(LKL!$E$4-LKL!$G$4))))/49.8329)^Blad1!$G$107</f>
        <v>2006.3993438303851</v>
      </c>
      <c r="F132" s="27">
        <f>Blad1!H131*(((LKL!$C$4-LKL!$E$4)/(LN((LKL!$C$4-LKL!$G$4)/(LKL!$E$4-LKL!$G$4))))/49.8329)^Blad1!$I$107</f>
        <v>2424.3991819931839</v>
      </c>
      <c r="G132" s="27">
        <f>Blad1!J131*(((LKL!$C$4-LKL!$E$4)/(LN((LKL!$C$4-LKL!$G$4)/(LKL!$E$4-LKL!$G$4))))/49.8329)^Blad1!$K$107</f>
        <v>3172.9989237570771</v>
      </c>
      <c r="H132" s="27">
        <f>Blad1!L131*(((LKL!$C$4-LKL!$E$4)/(LN((LKL!$C$4-LKL!$G$4)/(LKL!$E$4-LKL!$G$4))))/49.8329)^Blad1!$M$107</f>
        <v>0</v>
      </c>
      <c r="I132" s="27">
        <f>Blad1!N131*(((LKL!$C$4-LKL!$E$4)/(LN((LKL!$C$4-LKL!$G$4)/(LKL!$E$4-LKL!$G$4))))/49.8329)^Blad1!$O$107</f>
        <v>0</v>
      </c>
      <c r="J132" s="27">
        <f>Blad1!P131*(((LKL!$C$4-LKL!$E$4)/(LN((LKL!$C$4-LKL!$G$4)/(LKL!$E$4-LKL!$G$4))))/49.8329)^Blad1!$Q$107</f>
        <v>0</v>
      </c>
    </row>
    <row r="133" spans="2:10" x14ac:dyDescent="0.2">
      <c r="B133" s="15">
        <v>4000</v>
      </c>
      <c r="C133" s="27">
        <f>Blad1!B132*(((LKL!$C$4-LKL!$E$4)/(LN((LKL!$C$4-LKL!$G$4)/(LKL!$E$4-LKL!$G$4))))/49.8329)^Blad1!$C$107</f>
        <v>1111.9996457005493</v>
      </c>
      <c r="D133" s="27">
        <f>Blad1!D132*(((LKL!$C$4-LKL!$E$4)/(LN((LKL!$C$4-LKL!$G$4)/(LKL!$E$4-LKL!$G$4))))/49.8329)^Blad1!$E$107</f>
        <v>1619.9994783770389</v>
      </c>
      <c r="E133" s="27">
        <f>Blad1!F132*(((LKL!$C$4-LKL!$E$4)/(LN((LKL!$C$4-LKL!$G$4)/(LKL!$E$4-LKL!$G$4))))/49.8329)^Blad1!$G$107</f>
        <v>2111.9993092951422</v>
      </c>
      <c r="F133" s="27">
        <f>Blad1!H132*(((LKL!$C$4-LKL!$E$4)/(LN((LKL!$C$4-LKL!$G$4)/(LKL!$E$4-LKL!$G$4))))/49.8329)^Blad1!$I$107</f>
        <v>2551.9991389401935</v>
      </c>
      <c r="G133" s="27">
        <f>Blad1!J132*(((LKL!$C$4-LKL!$E$4)/(LN((LKL!$C$4-LKL!$G$4)/(LKL!$E$4-LKL!$G$4))))/49.8329)^Blad1!$K$107</f>
        <v>3339.9988671127126</v>
      </c>
      <c r="H133" s="27">
        <f>Blad1!L132*(((LKL!$C$4-LKL!$E$4)/(LN((LKL!$C$4-LKL!$G$4)/(LKL!$E$4-LKL!$G$4))))/49.8329)^Blad1!$M$107</f>
        <v>0</v>
      </c>
      <c r="I133" s="27">
        <f>Blad1!N132*(((LKL!$C$4-LKL!$E$4)/(LN((LKL!$C$4-LKL!$G$4)/(LKL!$E$4-LKL!$G$4))))/49.8329)^Blad1!$O$107</f>
        <v>0</v>
      </c>
      <c r="J133" s="27">
        <f>Blad1!P132*(((LKL!$C$4-LKL!$E$4)/(LN((LKL!$C$4-LKL!$G$4)/(LKL!$E$4-LKL!$G$4))))/49.8329)^Blad1!$Q$107</f>
        <v>0</v>
      </c>
    </row>
    <row r="134" spans="2:10" hidden="1" x14ac:dyDescent="0.2">
      <c r="B134" s="15">
        <v>4200</v>
      </c>
      <c r="C134" s="27"/>
      <c r="D134" s="27"/>
      <c r="E134" s="27"/>
      <c r="F134" s="27"/>
      <c r="G134" s="27"/>
      <c r="H134" s="27">
        <f>Blad1!L133*(((LKL!$C$4-LKL!$E$4)/(LN((LKL!$C$4-LKL!$G$4)/(LKL!$E$4-LKL!$G$4))))/49.8329)^Blad1!$M$107</f>
        <v>0</v>
      </c>
      <c r="I134" s="27">
        <f>Blad1!N133*(((LKL!$C$4-LKL!$E$4)/(LN((LKL!$C$4-LKL!$G$4)/(LKL!$E$4-LKL!$G$4))))/49.8329)^Blad1!$O$107</f>
        <v>0</v>
      </c>
      <c r="J134" s="27">
        <f>Blad1!P133*(((LKL!$C$4-LKL!$E$4)/(LN((LKL!$C$4-LKL!$G$4)/(LKL!$E$4-LKL!$G$4))))/49.8329)^Blad1!$Q$107</f>
        <v>0</v>
      </c>
    </row>
    <row r="135" spans="2:10" hidden="1" x14ac:dyDescent="0.2">
      <c r="B135" s="15">
        <v>4400</v>
      </c>
      <c r="C135" s="27"/>
      <c r="D135" s="27"/>
      <c r="E135" s="27"/>
      <c r="F135" s="27"/>
      <c r="G135" s="27"/>
      <c r="H135" s="27">
        <f>Blad1!L134*(((LKL!$C$4-LKL!$E$4)/(LN((LKL!$C$4-LKL!$G$4)/(LKL!$E$4-LKL!$G$4))))/49.8329)^Blad1!$M$107</f>
        <v>0</v>
      </c>
      <c r="I135" s="27">
        <f>Blad1!N134*(((LKL!$C$4-LKL!$E$4)/(LN((LKL!$C$4-LKL!$G$4)/(LKL!$E$4-LKL!$G$4))))/49.8329)^Blad1!$O$107</f>
        <v>0</v>
      </c>
      <c r="J135" s="27">
        <f>Blad1!P134*(((LKL!$C$4-LKL!$E$4)/(LN((LKL!$C$4-LKL!$G$4)/(LKL!$E$4-LKL!$G$4))))/49.8329)^Blad1!$Q$107</f>
        <v>0</v>
      </c>
    </row>
    <row r="136" spans="2:10" hidden="1" x14ac:dyDescent="0.2">
      <c r="B136" s="15">
        <v>4600</v>
      </c>
      <c r="C136" s="27"/>
      <c r="D136" s="27"/>
      <c r="E136" s="27"/>
      <c r="F136" s="27"/>
      <c r="G136" s="27"/>
      <c r="H136" s="27">
        <f>Blad1!L135*(((LKL!$C$4-LKL!$E$4)/(LN((LKL!$C$4-LKL!$G$4)/(LKL!$E$4-LKL!$G$4))))/49.8329)^Blad1!$M$107</f>
        <v>0</v>
      </c>
      <c r="I136" s="27">
        <f>Blad1!N135*(((LKL!$C$4-LKL!$E$4)/(LN((LKL!$C$4-LKL!$G$4)/(LKL!$E$4-LKL!$G$4))))/49.8329)^Blad1!$O$107</f>
        <v>0</v>
      </c>
      <c r="J136" s="27">
        <f>Blad1!P135*(((LKL!$C$4-LKL!$E$4)/(LN((LKL!$C$4-LKL!$G$4)/(LKL!$E$4-LKL!$G$4))))/49.8329)^Blad1!$Q$107</f>
        <v>0</v>
      </c>
    </row>
    <row r="137" spans="2:10" hidden="1" x14ac:dyDescent="0.2">
      <c r="B137" s="15">
        <v>4800</v>
      </c>
      <c r="C137" s="27"/>
      <c r="D137" s="27"/>
      <c r="E137" s="27"/>
      <c r="F137" s="27"/>
      <c r="G137" s="27"/>
      <c r="H137" s="27">
        <f>Blad1!L136*(((LKL!$C$4-LKL!$E$4)/(LN((LKL!$C$4-LKL!$G$4)/(LKL!$E$4-LKL!$G$4))))/49.8329)^Blad1!$M$107</f>
        <v>0</v>
      </c>
      <c r="I137" s="27">
        <f>Blad1!N136*(((LKL!$C$4-LKL!$E$4)/(LN((LKL!$C$4-LKL!$G$4)/(LKL!$E$4-LKL!$G$4))))/49.8329)^Blad1!$O$107</f>
        <v>0</v>
      </c>
      <c r="J137" s="27">
        <f>Blad1!P136*(((LKL!$C$4-LKL!$E$4)/(LN((LKL!$C$4-LKL!$G$4)/(LKL!$E$4-LKL!$G$4))))/49.8329)^Blad1!$Q$107</f>
        <v>0</v>
      </c>
    </row>
    <row r="138" spans="2:10" hidden="1" x14ac:dyDescent="0.2">
      <c r="B138" s="15">
        <v>5000</v>
      </c>
      <c r="C138" s="27"/>
      <c r="D138" s="27"/>
      <c r="E138" s="27"/>
      <c r="F138" s="27"/>
      <c r="G138" s="27"/>
      <c r="H138" s="27">
        <f>Blad1!L137*(((LKL!$C$4-LKL!$E$4)/(LN((LKL!$C$4-LKL!$G$4)/(LKL!$E$4-LKL!$G$4))))/49.8329)^Blad1!$M$107</f>
        <v>0</v>
      </c>
      <c r="I138" s="27">
        <f>Blad1!N137*(((LKL!$C$4-LKL!$E$4)/(LN((LKL!$C$4-LKL!$G$4)/(LKL!$E$4-LKL!$G$4))))/49.8329)^Blad1!$O$107</f>
        <v>0</v>
      </c>
      <c r="J138" s="27">
        <f>Blad1!P137*(((LKL!$C$4-LKL!$E$4)/(LN((LKL!$C$4-LKL!$G$4)/(LKL!$E$4-LKL!$G$4))))/49.8329)^Blad1!$Q$107</f>
        <v>0</v>
      </c>
    </row>
    <row r="139" spans="2:10" hidden="1" x14ac:dyDescent="0.2">
      <c r="B139" s="15">
        <v>5200</v>
      </c>
      <c r="C139" s="27"/>
      <c r="D139" s="27"/>
      <c r="E139" s="27"/>
      <c r="F139" s="27"/>
      <c r="G139" s="27"/>
      <c r="H139" s="27">
        <f>Blad1!L138*(((LKL!$C$4-LKL!$E$4)/(LN((LKL!$C$4-LKL!$G$4)/(LKL!$E$4-LKL!$G$4))))/49.8329)^Blad1!$M$107</f>
        <v>0</v>
      </c>
      <c r="I139" s="27">
        <f>Blad1!N138*(((LKL!$C$4-LKL!$E$4)/(LN((LKL!$C$4-LKL!$G$4)/(LKL!$E$4-LKL!$G$4))))/49.8329)^Blad1!$O$107</f>
        <v>0</v>
      </c>
      <c r="J139" s="27">
        <f>Blad1!P138*(((LKL!$C$4-LKL!$E$4)/(LN((LKL!$C$4-LKL!$G$4)/(LKL!$E$4-LKL!$G$4))))/49.8329)^Blad1!$Q$107</f>
        <v>0</v>
      </c>
    </row>
    <row r="140" spans="2:10" hidden="1" x14ac:dyDescent="0.2">
      <c r="B140" s="15">
        <v>5400</v>
      </c>
      <c r="C140" s="27"/>
      <c r="D140" s="27"/>
      <c r="E140" s="27"/>
      <c r="F140" s="27"/>
      <c r="G140" s="27"/>
      <c r="H140" s="27">
        <f>Blad1!L139*(((LKL!$C$4-LKL!$E$4)/(LN((LKL!$C$4-LKL!$G$4)/(LKL!$E$4-LKL!$G$4))))/49.8329)^Blad1!$M$107</f>
        <v>0</v>
      </c>
      <c r="I140" s="27">
        <f>Blad1!N139*(((LKL!$C$4-LKL!$E$4)/(LN((LKL!$C$4-LKL!$G$4)/(LKL!$E$4-LKL!$G$4))))/49.8329)^Blad1!$O$107</f>
        <v>0</v>
      </c>
      <c r="J140" s="27">
        <f>Blad1!P139*(((LKL!$C$4-LKL!$E$4)/(LN((LKL!$C$4-LKL!$G$4)/(LKL!$E$4-LKL!$G$4))))/49.8329)^Blad1!$Q$107</f>
        <v>0</v>
      </c>
    </row>
    <row r="141" spans="2:10" hidden="1" x14ac:dyDescent="0.2">
      <c r="B141" s="15">
        <v>5600</v>
      </c>
      <c r="C141" s="27"/>
      <c r="D141" s="27"/>
      <c r="E141" s="27"/>
      <c r="F141" s="27"/>
      <c r="G141" s="27"/>
      <c r="H141" s="27">
        <f>Blad1!L140*(((LKL!$C$4-LKL!$E$4)/(LN((LKL!$C$4-LKL!$G$4)/(LKL!$E$4-LKL!$G$4))))/49.8329)^Blad1!$M$107</f>
        <v>0</v>
      </c>
      <c r="I141" s="27">
        <f>Blad1!N140*(((LKL!$C$4-LKL!$E$4)/(LN((LKL!$C$4-LKL!$G$4)/(LKL!$E$4-LKL!$G$4))))/49.8329)^Blad1!$O$107</f>
        <v>0</v>
      </c>
      <c r="J141" s="27">
        <f>Blad1!P140*(((LKL!$C$4-LKL!$E$4)/(LN((LKL!$C$4-LKL!$G$4)/(LKL!$E$4-LKL!$G$4))))/49.8329)^Blad1!$Q$107</f>
        <v>0</v>
      </c>
    </row>
    <row r="142" spans="2:10" hidden="1" x14ac:dyDescent="0.2">
      <c r="B142" s="15">
        <v>5800</v>
      </c>
      <c r="C142" s="27"/>
      <c r="D142" s="27"/>
      <c r="E142" s="27"/>
      <c r="F142" s="27"/>
      <c r="G142" s="27"/>
      <c r="H142" s="27">
        <f>Blad1!L141*(((LKL!$C$4-LKL!$E$4)/(LN((LKL!$C$4-LKL!$G$4)/(LKL!$E$4-LKL!$G$4))))/49.8329)^Blad1!$M$107</f>
        <v>0</v>
      </c>
      <c r="I142" s="27">
        <f>Blad1!N141*(((LKL!$C$4-LKL!$E$4)/(LN((LKL!$C$4-LKL!$G$4)/(LKL!$E$4-LKL!$G$4))))/49.8329)^Blad1!$O$107</f>
        <v>0</v>
      </c>
      <c r="J142" s="27">
        <f>Blad1!P141*(((LKL!$C$4-LKL!$E$4)/(LN((LKL!$C$4-LKL!$G$4)/(LKL!$E$4-LKL!$G$4))))/49.8329)^Blad1!$Q$107</f>
        <v>0</v>
      </c>
    </row>
    <row r="143" spans="2:10" hidden="1" x14ac:dyDescent="0.2">
      <c r="B143" s="15">
        <v>6000</v>
      </c>
      <c r="C143" s="27"/>
      <c r="D143" s="27"/>
      <c r="E143" s="27"/>
      <c r="F143" s="27"/>
      <c r="G143" s="27"/>
      <c r="H143" s="27">
        <f>Blad1!L142*(((LKL!$C$4-LKL!$E$4)/(LN((LKL!$C$4-LKL!$G$4)/(LKL!$E$4-LKL!$G$4))))/49.8329)^Blad1!$M$107</f>
        <v>0</v>
      </c>
      <c r="I143" s="27">
        <f>Blad1!N142*(((LKL!$C$4-LKL!$E$4)/(LN((LKL!$C$4-LKL!$G$4)/(LKL!$E$4-LKL!$G$4))))/49.8329)^Blad1!$O$107</f>
        <v>0</v>
      </c>
      <c r="J143" s="27">
        <f>Blad1!P142*(((LKL!$C$4-LKL!$E$4)/(LN((LKL!$C$4-LKL!$G$4)/(LKL!$E$4-LKL!$G$4))))/49.8329)^Blad1!$Q$107</f>
        <v>0</v>
      </c>
    </row>
    <row r="144" spans="2:10" x14ac:dyDescent="0.2">
      <c r="B144" s="37"/>
      <c r="C144" s="34"/>
      <c r="D144" s="34"/>
      <c r="E144" s="34"/>
      <c r="F144" s="34"/>
      <c r="G144" s="34"/>
    </row>
    <row r="145" spans="2:20" ht="30" hidden="1" customHeight="1" x14ac:dyDescent="0.2"/>
    <row r="146" spans="2:20" hidden="1" x14ac:dyDescent="0.2"/>
    <row r="147" spans="2:20" hidden="1" x14ac:dyDescent="0.2"/>
    <row r="148" spans="2:20" hidden="1" x14ac:dyDescent="0.2"/>
    <row r="149" spans="2:20" hidden="1" x14ac:dyDescent="0.2"/>
    <row r="150" spans="2:20" ht="20.100000000000001" customHeight="1" x14ac:dyDescent="0.25">
      <c r="B150" s="72" t="s">
        <v>19</v>
      </c>
      <c r="C150" s="73"/>
      <c r="D150" s="73"/>
      <c r="E150" s="73"/>
      <c r="F150" s="73"/>
      <c r="G150" s="73"/>
      <c r="H150" s="73"/>
      <c r="I150" s="73"/>
      <c r="J150" s="73"/>
    </row>
    <row r="151" spans="2:20" ht="20.100000000000001" customHeight="1" x14ac:dyDescent="0.2">
      <c r="B151" s="24"/>
      <c r="C151" s="77" t="s">
        <v>6</v>
      </c>
      <c r="D151" s="77"/>
      <c r="E151" s="77"/>
      <c r="F151" s="77"/>
      <c r="G151" s="77"/>
      <c r="H151" s="77"/>
      <c r="I151" s="77"/>
      <c r="J151" s="77"/>
    </row>
    <row r="152" spans="2:20" ht="20.100000000000001" customHeight="1" x14ac:dyDescent="0.2">
      <c r="B152" s="25" t="s">
        <v>5</v>
      </c>
      <c r="C152" s="26">
        <v>10</v>
      </c>
      <c r="D152" s="26">
        <v>11</v>
      </c>
      <c r="E152" s="26">
        <v>20</v>
      </c>
      <c r="F152" s="26">
        <v>21</v>
      </c>
      <c r="G152" s="26">
        <v>22</v>
      </c>
      <c r="H152" s="41">
        <v>32</v>
      </c>
      <c r="I152" s="59">
        <v>43</v>
      </c>
      <c r="J152" s="59">
        <v>54</v>
      </c>
      <c r="M152" s="62"/>
      <c r="N152" s="62"/>
      <c r="O152" s="62"/>
      <c r="P152" s="62"/>
      <c r="Q152" s="62"/>
      <c r="R152" s="61"/>
      <c r="S152" s="61"/>
      <c r="T152" s="61"/>
    </row>
    <row r="153" spans="2:20" hidden="1" x14ac:dyDescent="0.2">
      <c r="B153" s="15">
        <v>400</v>
      </c>
      <c r="C153" s="27">
        <f>Blad1!B147*(((LKL!$C$4-LKL!$E$4)/(LN((LKL!$C$4-LKL!$G$4)/(LKL!$E$4-LKL!$G$4))))/49.8329)^Blad1!$C$153</f>
        <v>137.59995569424726</v>
      </c>
      <c r="D153" s="27">
        <f>Blad1!D147*(((LKL!$C$4-LKL!$E$4)/(LN((LKL!$C$4-LKL!$G$4)/(LKL!$E$4-LKL!$G$4))))/49.8329)^Blad1!$E$153</f>
        <v>189.19993795067765</v>
      </c>
      <c r="E153" s="27">
        <f>Blad1!F147*(((LKL!$C$4-LKL!$E$4)/(LN((LKL!$C$4-LKL!$G$4)/(LKL!$E$4-LKL!$G$4))))/49.8329)^Blad1!$G$153</f>
        <v>252.79991562521349</v>
      </c>
      <c r="F153" s="27">
        <f>Blad1!H147*(((LKL!$C$4-LKL!$E$4)/(LN((LKL!$C$4-LKL!$G$4)/(LKL!$E$4-LKL!$G$4))))/49.8329)^Blad1!$I$153</f>
        <v>311.9998916968438</v>
      </c>
      <c r="G153" s="27">
        <f>Blad1!J147*(((LKL!$C$4-LKL!$E$4)/(LN((LKL!$C$4-LKL!$G$4)/(LKL!$E$4-LKL!$G$4))))/49.8329)^Blad1!$K$153</f>
        <v>410.39985478068314</v>
      </c>
      <c r="H153" s="27">
        <f>Blad1!L147*(((LKL!$C$4-LKL!$E$4)/(LN((LKL!$C$4-LKL!$G$4)/(LKL!$E$4-LKL!$G$4))))/49.8329)^Blad1!$M$153</f>
        <v>0</v>
      </c>
      <c r="I153" s="27">
        <f>Blad1!N147*(((LKL!$C$4-LKL!$E$4)/(LN((LKL!$C$4-LKL!$G$4)/(LKL!$E$4-LKL!$G$4))))/49.8329)^Blad1!$O$153</f>
        <v>0</v>
      </c>
      <c r="J153" s="27">
        <f>Blad1!P147*(((LKL!$C$4-LKL!$E$4)/(LN((LKL!$C$4-LKL!$G$4)/(LKL!$E$4-LKL!$G$4))))/49.8329)^Blad1!$Q$153</f>
        <v>0</v>
      </c>
    </row>
    <row r="154" spans="2:20" hidden="1" x14ac:dyDescent="0.2">
      <c r="B154" s="15">
        <v>500</v>
      </c>
      <c r="C154" s="27">
        <f>Blad1!B148*(((LKL!$C$4-LKL!$E$4)/(LN((LKL!$C$4-LKL!$G$4)/(LKL!$E$4-LKL!$G$4))))/49.8329)^Blad1!$C$153</f>
        <v>171.99994461780906</v>
      </c>
      <c r="D154" s="27">
        <f>Blad1!D148*(((LKL!$C$4-LKL!$E$4)/(LN((LKL!$C$4-LKL!$G$4)/(LKL!$E$4-LKL!$G$4))))/49.8329)^Blad1!$E$153</f>
        <v>236.49992243834708</v>
      </c>
      <c r="E154" s="27">
        <f>Blad1!F148*(((LKL!$C$4-LKL!$E$4)/(LN((LKL!$C$4-LKL!$G$4)/(LKL!$E$4-LKL!$G$4))))/49.8329)^Blad1!$G$153</f>
        <v>315.99989453151687</v>
      </c>
      <c r="F154" s="27">
        <f>Blad1!H148*(((LKL!$C$4-LKL!$E$4)/(LN((LKL!$C$4-LKL!$G$4)/(LKL!$E$4-LKL!$G$4))))/49.8329)^Blad1!$I$153</f>
        <v>389.99986462105477</v>
      </c>
      <c r="G154" s="27">
        <f>Blad1!J148*(((LKL!$C$4-LKL!$E$4)/(LN((LKL!$C$4-LKL!$G$4)/(LKL!$E$4-LKL!$G$4))))/49.8329)^Blad1!$K$153</f>
        <v>512.99981847585389</v>
      </c>
      <c r="H154" s="27">
        <f>Blad1!L148*(((LKL!$C$4-LKL!$E$4)/(LN((LKL!$C$4-LKL!$G$4)/(LKL!$E$4-LKL!$G$4))))/49.8329)^Blad1!$M$153</f>
        <v>0</v>
      </c>
      <c r="I154" s="27">
        <f>Blad1!N148*(((LKL!$C$4-LKL!$E$4)/(LN((LKL!$C$4-LKL!$G$4)/(LKL!$E$4-LKL!$G$4))))/49.8329)^Blad1!$O$153</f>
        <v>0</v>
      </c>
      <c r="J154" s="27">
        <f>Blad1!P148*(((LKL!$C$4-LKL!$E$4)/(LN((LKL!$C$4-LKL!$G$4)/(LKL!$E$4-LKL!$G$4))))/49.8329)^Blad1!$Q$153</f>
        <v>0</v>
      </c>
    </row>
    <row r="155" spans="2:20" x14ac:dyDescent="0.2">
      <c r="B155" s="15">
        <v>600</v>
      </c>
      <c r="C155" s="27">
        <f>Blad1!B149*(((LKL!$C$4-LKL!$E$4)/(LN((LKL!$C$4-LKL!$G$4)/(LKL!$E$4-LKL!$G$4))))/49.8329)^Blad1!$C$153</f>
        <v>206.39993354137087</v>
      </c>
      <c r="D155" s="27">
        <f>Blad1!D149*(((LKL!$C$4-LKL!$E$4)/(LN((LKL!$C$4-LKL!$G$4)/(LKL!$E$4-LKL!$G$4))))/49.8329)^Blad1!$E$153</f>
        <v>283.79990692601649</v>
      </c>
      <c r="E155" s="27">
        <f>Blad1!F149*(((LKL!$C$4-LKL!$E$4)/(LN((LKL!$C$4-LKL!$G$4)/(LKL!$E$4-LKL!$G$4))))/49.8329)^Blad1!$G$153</f>
        <v>379.1998734378202</v>
      </c>
      <c r="F155" s="27">
        <f>Blad1!H149*(((LKL!$C$4-LKL!$E$4)/(LN((LKL!$C$4-LKL!$G$4)/(LKL!$E$4-LKL!$G$4))))/49.8329)^Blad1!$I$153</f>
        <v>467.99983754526573</v>
      </c>
      <c r="G155" s="27">
        <f>Blad1!J149*(((LKL!$C$4-LKL!$E$4)/(LN((LKL!$C$4-LKL!$G$4)/(LKL!$E$4-LKL!$G$4))))/49.8329)^Blad1!$K$153</f>
        <v>615.5997821710248</v>
      </c>
      <c r="H155" s="27">
        <f>Blad1!L149*(((LKL!$C$4-LKL!$E$4)/(LN((LKL!$C$4-LKL!$G$4)/(LKL!$E$4-LKL!$G$4))))/49.8329)^Blad1!$M$153</f>
        <v>0</v>
      </c>
      <c r="I155" s="27">
        <f>Blad1!N149*(((LKL!$C$4-LKL!$E$4)/(LN((LKL!$C$4-LKL!$G$4)/(LKL!$E$4-LKL!$G$4))))/49.8329)^Blad1!$O$153</f>
        <v>0</v>
      </c>
      <c r="J155" s="27">
        <f>Blad1!P149*(((LKL!$C$4-LKL!$E$4)/(LN((LKL!$C$4-LKL!$G$4)/(LKL!$E$4-LKL!$G$4))))/49.8329)^Blad1!$Q$153</f>
        <v>0</v>
      </c>
    </row>
    <row r="156" spans="2:20" x14ac:dyDescent="0.2">
      <c r="B156" s="15">
        <v>700</v>
      </c>
      <c r="C156" s="27">
        <f>Blad1!B150*(((LKL!$C$4-LKL!$E$4)/(LN((LKL!$C$4-LKL!$G$4)/(LKL!$E$4-LKL!$G$4))))/49.8329)^Blad1!$C$153</f>
        <v>240.79992246493271</v>
      </c>
      <c r="D156" s="27">
        <f>Blad1!D150*(((LKL!$C$4-LKL!$E$4)/(LN((LKL!$C$4-LKL!$G$4)/(LKL!$E$4-LKL!$G$4))))/49.8329)^Blad1!$E$153</f>
        <v>331.09989141368595</v>
      </c>
      <c r="E156" s="27">
        <f>Blad1!F150*(((LKL!$C$4-LKL!$E$4)/(LN((LKL!$C$4-LKL!$G$4)/(LKL!$E$4-LKL!$G$4))))/49.8329)^Blad1!$G$153</f>
        <v>442.39985234412359</v>
      </c>
      <c r="F156" s="27">
        <f>Blad1!H150*(((LKL!$C$4-LKL!$E$4)/(LN((LKL!$C$4-LKL!$G$4)/(LKL!$E$4-LKL!$G$4))))/49.8329)^Blad1!$I$153</f>
        <v>545.99981046947664</v>
      </c>
      <c r="G156" s="27">
        <f>Blad1!J150*(((LKL!$C$4-LKL!$E$4)/(LN((LKL!$C$4-LKL!$G$4)/(LKL!$E$4-LKL!$G$4))))/49.8329)^Blad1!$K$153</f>
        <v>718.1997458661956</v>
      </c>
      <c r="H156" s="27">
        <f>Blad1!L150*(((LKL!$C$4-LKL!$E$4)/(LN((LKL!$C$4-LKL!$G$4)/(LKL!$E$4-LKL!$G$4))))/49.8329)^Blad1!$M$153</f>
        <v>0</v>
      </c>
      <c r="I156" s="27">
        <f>Blad1!N150*(((LKL!$C$4-LKL!$E$4)/(LN((LKL!$C$4-LKL!$G$4)/(LKL!$E$4-LKL!$G$4))))/49.8329)^Blad1!$O$153</f>
        <v>0</v>
      </c>
      <c r="J156" s="27">
        <f>Blad1!P150*(((LKL!$C$4-LKL!$E$4)/(LN((LKL!$C$4-LKL!$G$4)/(LKL!$E$4-LKL!$G$4))))/49.8329)^Blad1!$Q$153</f>
        <v>0</v>
      </c>
    </row>
    <row r="157" spans="2:20" x14ac:dyDescent="0.2">
      <c r="B157" s="15">
        <v>800</v>
      </c>
      <c r="C157" s="27">
        <f>Blad1!B151*(((LKL!$C$4-LKL!$E$4)/(LN((LKL!$C$4-LKL!$G$4)/(LKL!$E$4-LKL!$G$4))))/49.8329)^Blad1!$C$153</f>
        <v>275.19991138849451</v>
      </c>
      <c r="D157" s="27">
        <f>Blad1!D151*(((LKL!$C$4-LKL!$E$4)/(LN((LKL!$C$4-LKL!$G$4)/(LKL!$E$4-LKL!$G$4))))/49.8329)^Blad1!$E$153</f>
        <v>378.3998759013553</v>
      </c>
      <c r="E157" s="27">
        <f>Blad1!F151*(((LKL!$C$4-LKL!$E$4)/(LN((LKL!$C$4-LKL!$G$4)/(LKL!$E$4-LKL!$G$4))))/49.8329)^Blad1!$G$153</f>
        <v>505.59983125042697</v>
      </c>
      <c r="F157" s="27">
        <f>Blad1!H151*(((LKL!$C$4-LKL!$E$4)/(LN((LKL!$C$4-LKL!$G$4)/(LKL!$E$4-LKL!$G$4))))/49.8329)^Blad1!$I$153</f>
        <v>623.99978339368761</v>
      </c>
      <c r="G157" s="27">
        <f>Blad1!J151*(((LKL!$C$4-LKL!$E$4)/(LN((LKL!$C$4-LKL!$G$4)/(LKL!$E$4-LKL!$G$4))))/49.8329)^Blad1!$K$153</f>
        <v>820.79970956136629</v>
      </c>
      <c r="H157" s="27">
        <f>Blad1!L151*(((LKL!$C$4-LKL!$E$4)/(LN((LKL!$C$4-LKL!$G$4)/(LKL!$E$4-LKL!$G$4))))/49.8329)^Blad1!$M$153</f>
        <v>0</v>
      </c>
      <c r="I157" s="27">
        <f>Blad1!N151*(((LKL!$C$4-LKL!$E$4)/(LN((LKL!$C$4-LKL!$G$4)/(LKL!$E$4-LKL!$G$4))))/49.8329)^Blad1!$O$153</f>
        <v>0</v>
      </c>
      <c r="J157" s="27">
        <f>Blad1!P151*(((LKL!$C$4-LKL!$E$4)/(LN((LKL!$C$4-LKL!$G$4)/(LKL!$E$4-LKL!$G$4))))/49.8329)^Blad1!$Q$153</f>
        <v>0</v>
      </c>
    </row>
    <row r="158" spans="2:20" x14ac:dyDescent="0.2">
      <c r="B158" s="15">
        <v>900</v>
      </c>
      <c r="C158" s="27">
        <f>Blad1!B152*(((LKL!$C$4-LKL!$E$4)/(LN((LKL!$C$4-LKL!$G$4)/(LKL!$E$4-LKL!$G$4))))/49.8329)^Blad1!$C$153</f>
        <v>309.59990031205632</v>
      </c>
      <c r="D158" s="27">
        <f>Blad1!D152*(((LKL!$C$4-LKL!$E$4)/(LN((LKL!$C$4-LKL!$G$4)/(LKL!$E$4-LKL!$G$4))))/49.8329)^Blad1!$E$153</f>
        <v>425.69986038902471</v>
      </c>
      <c r="E158" s="27">
        <f>Blad1!F152*(((LKL!$C$4-LKL!$E$4)/(LN((LKL!$C$4-LKL!$G$4)/(LKL!$E$4-LKL!$G$4))))/49.8329)^Blad1!$G$153</f>
        <v>568.79981015673025</v>
      </c>
      <c r="F158" s="27">
        <f>Blad1!H152*(((LKL!$C$4-LKL!$E$4)/(LN((LKL!$C$4-LKL!$G$4)/(LKL!$E$4-LKL!$G$4))))/49.8329)^Blad1!$I$153</f>
        <v>701.99975631789857</v>
      </c>
      <c r="G158" s="27">
        <f>Blad1!J152*(((LKL!$C$4-LKL!$E$4)/(LN((LKL!$C$4-LKL!$G$4)/(LKL!$E$4-LKL!$G$4))))/49.8329)^Blad1!$K$153</f>
        <v>923.39967325653708</v>
      </c>
      <c r="H158" s="27">
        <f>Blad1!L152*(((LKL!$C$4-LKL!$E$4)/(LN((LKL!$C$4-LKL!$G$4)/(LKL!$E$4-LKL!$G$4))))/49.8329)^Blad1!$M$153</f>
        <v>0</v>
      </c>
      <c r="I158" s="27">
        <f>Blad1!N152*(((LKL!$C$4-LKL!$E$4)/(LN((LKL!$C$4-LKL!$G$4)/(LKL!$E$4-LKL!$G$4))))/49.8329)^Blad1!$O$153</f>
        <v>0</v>
      </c>
      <c r="J158" s="27">
        <f>Blad1!P152*(((LKL!$C$4-LKL!$E$4)/(LN((LKL!$C$4-LKL!$G$4)/(LKL!$E$4-LKL!$G$4))))/49.8329)^Blad1!$Q$153</f>
        <v>0</v>
      </c>
    </row>
    <row r="159" spans="2:20" x14ac:dyDescent="0.2">
      <c r="B159" s="15">
        <v>1000</v>
      </c>
      <c r="C159" s="27">
        <f>Blad1!B153*(((LKL!$C$4-LKL!$E$4)/(LN((LKL!$C$4-LKL!$G$4)/(LKL!$E$4-LKL!$G$4))))/49.8329)^Blad1!$C$153</f>
        <v>343.99988923561813</v>
      </c>
      <c r="D159" s="27">
        <f>Blad1!D153*(((LKL!$C$4-LKL!$E$4)/(LN((LKL!$C$4-LKL!$G$4)/(LKL!$E$4-LKL!$G$4))))/49.8329)^Blad1!$E$153</f>
        <v>472.99984487669417</v>
      </c>
      <c r="E159" s="27">
        <f>Blad1!F153*(((LKL!$C$4-LKL!$E$4)/(LN((LKL!$C$4-LKL!$G$4)/(LKL!$E$4-LKL!$G$4))))/49.8329)^Blad1!$G$153</f>
        <v>631.99978906303375</v>
      </c>
      <c r="F159" s="27">
        <f>Blad1!H153*(((LKL!$C$4-LKL!$E$4)/(LN((LKL!$C$4-LKL!$G$4)/(LKL!$E$4-LKL!$G$4))))/49.8329)^Blad1!$I$153</f>
        <v>779.99972924210954</v>
      </c>
      <c r="G159" s="27">
        <f>Blad1!J153*(((LKL!$C$4-LKL!$E$4)/(LN((LKL!$C$4-LKL!$G$4)/(LKL!$E$4-LKL!$G$4))))/49.8329)^Blad1!$K$153</f>
        <v>1025.9996369517078</v>
      </c>
      <c r="H159" s="27">
        <f>Blad1!L153*(((LKL!$C$4-LKL!$E$4)/(LN((LKL!$C$4-LKL!$G$4)/(LKL!$E$4-LKL!$G$4))))/49.8329)^Blad1!$M$153</f>
        <v>0</v>
      </c>
      <c r="I159" s="27">
        <f>Blad1!N153*(((LKL!$C$4-LKL!$E$4)/(LN((LKL!$C$4-LKL!$G$4)/(LKL!$E$4-LKL!$G$4))))/49.8329)^Blad1!$O$153</f>
        <v>0</v>
      </c>
      <c r="J159" s="27">
        <f>Blad1!P153*(((LKL!$C$4-LKL!$E$4)/(LN((LKL!$C$4-LKL!$G$4)/(LKL!$E$4-LKL!$G$4))))/49.8329)^Blad1!$Q$153</f>
        <v>0</v>
      </c>
      <c r="M159" s="48"/>
    </row>
    <row r="160" spans="2:20" x14ac:dyDescent="0.2">
      <c r="B160" s="15">
        <v>1100</v>
      </c>
      <c r="C160" s="27">
        <f>Blad1!B154*(((LKL!$C$4-LKL!$E$4)/(LN((LKL!$C$4-LKL!$G$4)/(LKL!$E$4-LKL!$G$4))))/49.8329)^Blad1!$C$153</f>
        <v>378.39987815917993</v>
      </c>
      <c r="D160" s="27">
        <f>Blad1!D154*(((LKL!$C$4-LKL!$E$4)/(LN((LKL!$C$4-LKL!$G$4)/(LKL!$E$4-LKL!$G$4))))/49.8329)^Blad1!$E$153</f>
        <v>520.29982936436352</v>
      </c>
      <c r="E160" s="27">
        <f>Blad1!F154*(((LKL!$C$4-LKL!$E$4)/(LN((LKL!$C$4-LKL!$G$4)/(LKL!$E$4-LKL!$G$4))))/49.8329)^Blad1!$G$153</f>
        <v>695.19976796933713</v>
      </c>
      <c r="F160" s="27">
        <f>Blad1!H154*(((LKL!$C$4-LKL!$E$4)/(LN((LKL!$C$4-LKL!$G$4)/(LKL!$E$4-LKL!$G$4))))/49.8329)^Blad1!$I$153</f>
        <v>857.9997021663205</v>
      </c>
      <c r="G160" s="27">
        <f>Blad1!J154*(((LKL!$C$4-LKL!$E$4)/(LN((LKL!$C$4-LKL!$G$4)/(LKL!$E$4-LKL!$G$4))))/49.8329)^Blad1!$K$153</f>
        <v>1128.5996006468786</v>
      </c>
      <c r="H160" s="27">
        <f>Blad1!L154*(((LKL!$C$4-LKL!$E$4)/(LN((LKL!$C$4-LKL!$G$4)/(LKL!$E$4-LKL!$G$4))))/49.8329)^Blad1!$M$153</f>
        <v>0</v>
      </c>
      <c r="I160" s="27">
        <f>Blad1!N154*(((LKL!$C$4-LKL!$E$4)/(LN((LKL!$C$4-LKL!$G$4)/(LKL!$E$4-LKL!$G$4))))/49.8329)^Blad1!$O$153</f>
        <v>0</v>
      </c>
      <c r="J160" s="27">
        <f>Blad1!P154*(((LKL!$C$4-LKL!$E$4)/(LN((LKL!$C$4-LKL!$G$4)/(LKL!$E$4-LKL!$G$4))))/49.8329)^Blad1!$Q$153</f>
        <v>0</v>
      </c>
      <c r="M160" s="48"/>
    </row>
    <row r="161" spans="2:21" x14ac:dyDescent="0.2">
      <c r="B161" s="15">
        <v>1200</v>
      </c>
      <c r="C161" s="27">
        <f>Blad1!B155*(((LKL!$C$4-LKL!$E$4)/(LN((LKL!$C$4-LKL!$G$4)/(LKL!$E$4-LKL!$G$4))))/49.8329)^Blad1!$C$153</f>
        <v>412.79986708274174</v>
      </c>
      <c r="D161" s="27">
        <f>Blad1!D155*(((LKL!$C$4-LKL!$E$4)/(LN((LKL!$C$4-LKL!$G$4)/(LKL!$E$4-LKL!$G$4))))/49.8329)^Blad1!$E$153</f>
        <v>567.59981385203298</v>
      </c>
      <c r="E161" s="27">
        <f>Blad1!F155*(((LKL!$C$4-LKL!$E$4)/(LN((LKL!$C$4-LKL!$G$4)/(LKL!$E$4-LKL!$G$4))))/49.8329)^Blad1!$G$153</f>
        <v>758.3997468756404</v>
      </c>
      <c r="F161" s="27">
        <f>Blad1!H155*(((LKL!$C$4-LKL!$E$4)/(LN((LKL!$C$4-LKL!$G$4)/(LKL!$E$4-LKL!$G$4))))/49.8329)^Blad1!$I$153</f>
        <v>935.99967509053147</v>
      </c>
      <c r="G161" s="27">
        <f>Blad1!J155*(((LKL!$C$4-LKL!$E$4)/(LN((LKL!$C$4-LKL!$G$4)/(LKL!$E$4-LKL!$G$4))))/49.8329)^Blad1!$K$153</f>
        <v>1231.1995643420496</v>
      </c>
      <c r="H161" s="27">
        <f>Blad1!L155*(((LKL!$C$4-LKL!$E$4)/(LN((LKL!$C$4-LKL!$G$4)/(LKL!$E$4-LKL!$G$4))))/49.8329)^Blad1!$M$153</f>
        <v>0</v>
      </c>
      <c r="I161" s="27">
        <f>Blad1!N155*(((LKL!$C$4-LKL!$E$4)/(LN((LKL!$C$4-LKL!$G$4)/(LKL!$E$4-LKL!$G$4))))/49.8329)^Blad1!$O$153</f>
        <v>0</v>
      </c>
      <c r="J161" s="27">
        <f>Blad1!P155*(((LKL!$C$4-LKL!$E$4)/(LN((LKL!$C$4-LKL!$G$4)/(LKL!$E$4-LKL!$G$4))))/49.8329)^Blad1!$Q$153</f>
        <v>0</v>
      </c>
      <c r="M161" s="48"/>
    </row>
    <row r="162" spans="2:21" x14ac:dyDescent="0.2">
      <c r="B162" s="15">
        <v>1300</v>
      </c>
      <c r="C162" s="27">
        <f>Blad1!B156*(((LKL!$C$4-LKL!$E$4)/(LN((LKL!$C$4-LKL!$G$4)/(LKL!$E$4-LKL!$G$4))))/49.8329)^Blad1!$C$153</f>
        <v>447.19985600630355</v>
      </c>
      <c r="D162" s="27">
        <f>Blad1!D156*(((LKL!$C$4-LKL!$E$4)/(LN((LKL!$C$4-LKL!$G$4)/(LKL!$E$4-LKL!$G$4))))/49.8329)^Blad1!$E$153</f>
        <v>614.89979833970233</v>
      </c>
      <c r="E162" s="27">
        <f>Blad1!F156*(((LKL!$C$4-LKL!$E$4)/(LN((LKL!$C$4-LKL!$G$4)/(LKL!$E$4-LKL!$G$4))))/49.8329)^Blad1!$G$153</f>
        <v>821.5997257819439</v>
      </c>
      <c r="F162" s="27">
        <f>Blad1!H156*(((LKL!$C$4-LKL!$E$4)/(LN((LKL!$C$4-LKL!$G$4)/(LKL!$E$4-LKL!$G$4))))/49.8329)^Blad1!$I$153</f>
        <v>1013.9996480147424</v>
      </c>
      <c r="G162" s="27">
        <f>Blad1!J156*(((LKL!$C$4-LKL!$E$4)/(LN((LKL!$C$4-LKL!$G$4)/(LKL!$E$4-LKL!$G$4))))/49.8329)^Blad1!$K$153</f>
        <v>1333.7995280372202</v>
      </c>
      <c r="H162" s="27">
        <f>Blad1!L156*(((LKL!$C$4-LKL!$E$4)/(LN((LKL!$C$4-LKL!$G$4)/(LKL!$E$4-LKL!$G$4))))/49.8329)^Blad1!$M$153</f>
        <v>0</v>
      </c>
      <c r="I162" s="27">
        <f>Blad1!N156*(((LKL!$C$4-LKL!$E$4)/(LN((LKL!$C$4-LKL!$G$4)/(LKL!$E$4-LKL!$G$4))))/49.8329)^Blad1!$O$153</f>
        <v>0</v>
      </c>
      <c r="J162" s="27">
        <f>Blad1!P156*(((LKL!$C$4-LKL!$E$4)/(LN((LKL!$C$4-LKL!$G$4)/(LKL!$E$4-LKL!$G$4))))/49.8329)^Blad1!$Q$153</f>
        <v>0</v>
      </c>
      <c r="M162" s="68"/>
      <c r="N162" s="69"/>
      <c r="O162" s="69"/>
      <c r="P162" s="69"/>
      <c r="Q162" s="69"/>
      <c r="R162" s="69"/>
      <c r="S162" s="69"/>
      <c r="T162" s="69"/>
      <c r="U162" s="69"/>
    </row>
    <row r="163" spans="2:21" x14ac:dyDescent="0.2">
      <c r="B163" s="15">
        <v>1400</v>
      </c>
      <c r="C163" s="27">
        <f>Blad1!B157*(((LKL!$C$4-LKL!$E$4)/(LN((LKL!$C$4-LKL!$G$4)/(LKL!$E$4-LKL!$G$4))))/49.8329)^Blad1!$C$153</f>
        <v>481.59984492986541</v>
      </c>
      <c r="D163" s="27">
        <f>Blad1!D157*(((LKL!$C$4-LKL!$E$4)/(LN((LKL!$C$4-LKL!$G$4)/(LKL!$E$4-LKL!$G$4))))/49.8329)^Blad1!$E$153</f>
        <v>662.19978282737191</v>
      </c>
      <c r="E163" s="27">
        <f>Blad1!F157*(((LKL!$C$4-LKL!$E$4)/(LN((LKL!$C$4-LKL!$G$4)/(LKL!$E$4-LKL!$G$4))))/49.8329)^Blad1!$G$153</f>
        <v>884.79970468824717</v>
      </c>
      <c r="F163" s="27">
        <f>Blad1!H157*(((LKL!$C$4-LKL!$E$4)/(LN((LKL!$C$4-LKL!$G$4)/(LKL!$E$4-LKL!$G$4))))/49.8329)^Blad1!$I$153</f>
        <v>1091.9996209389533</v>
      </c>
      <c r="G163" s="27">
        <f>Blad1!J157*(((LKL!$C$4-LKL!$E$4)/(LN((LKL!$C$4-LKL!$G$4)/(LKL!$E$4-LKL!$G$4))))/49.8329)^Blad1!$K$153</f>
        <v>1436.3994917323912</v>
      </c>
      <c r="H163" s="27">
        <f>Blad1!L157*(((LKL!$C$4-LKL!$E$4)/(LN((LKL!$C$4-LKL!$G$4)/(LKL!$E$4-LKL!$G$4))))/49.8329)^Blad1!$M$153</f>
        <v>0</v>
      </c>
      <c r="I163" s="27">
        <f>Blad1!N157*(((LKL!$C$4-LKL!$E$4)/(LN((LKL!$C$4-LKL!$G$4)/(LKL!$E$4-LKL!$G$4))))/49.8329)^Blad1!$O$153</f>
        <v>0</v>
      </c>
      <c r="J163" s="27">
        <f>Blad1!P157*(((LKL!$C$4-LKL!$E$4)/(LN((LKL!$C$4-LKL!$G$4)/(LKL!$E$4-LKL!$G$4))))/49.8329)^Blad1!$Q$153</f>
        <v>0</v>
      </c>
      <c r="M163" s="48"/>
    </row>
    <row r="164" spans="2:21" x14ac:dyDescent="0.2">
      <c r="B164" s="15">
        <v>1500</v>
      </c>
      <c r="C164" s="27">
        <f>Blad1!B158*(((LKL!$C$4-LKL!$E$4)/(LN((LKL!$C$4-LKL!$G$4)/(LKL!$E$4-LKL!$G$4))))/49.8329)^Blad1!$C$153</f>
        <v>515.99983385342716</v>
      </c>
      <c r="D164" s="27">
        <f>Blad1!D158*(((LKL!$C$4-LKL!$E$4)/(LN((LKL!$C$4-LKL!$G$4)/(LKL!$E$4-LKL!$G$4))))/49.8329)^Blad1!$E$153</f>
        <v>709.49976731504125</v>
      </c>
      <c r="E164" s="27">
        <f>Blad1!F158*(((LKL!$C$4-LKL!$E$4)/(LN((LKL!$C$4-LKL!$G$4)/(LKL!$E$4-LKL!$G$4))))/49.8329)^Blad1!$G$153</f>
        <v>947.99968359455056</v>
      </c>
      <c r="F164" s="27">
        <f>Blad1!H158*(((LKL!$C$4-LKL!$E$4)/(LN((LKL!$C$4-LKL!$G$4)/(LKL!$E$4-LKL!$G$4))))/49.8329)^Blad1!$I$153</f>
        <v>1169.9995938631644</v>
      </c>
      <c r="G164" s="27">
        <f>Blad1!J158*(((LKL!$C$4-LKL!$E$4)/(LN((LKL!$C$4-LKL!$G$4)/(LKL!$E$4-LKL!$G$4))))/49.8329)^Blad1!$K$153</f>
        <v>1538.9994554275618</v>
      </c>
      <c r="H164" s="27">
        <f>Blad1!L158*(((LKL!$C$4-LKL!$E$4)/(LN((LKL!$C$4-LKL!$G$4)/(LKL!$E$4-LKL!$G$4))))/49.8329)^Blad1!$M$153</f>
        <v>0</v>
      </c>
      <c r="I164" s="27">
        <f>Blad1!N158*(((LKL!$C$4-LKL!$E$4)/(LN((LKL!$C$4-LKL!$G$4)/(LKL!$E$4-LKL!$G$4))))/49.8329)^Blad1!$O$153</f>
        <v>0</v>
      </c>
      <c r="J164" s="27">
        <f>Blad1!P158*(((LKL!$C$4-LKL!$E$4)/(LN((LKL!$C$4-LKL!$G$4)/(LKL!$E$4-LKL!$G$4))))/49.8329)^Blad1!$Q$153</f>
        <v>0</v>
      </c>
      <c r="M164" s="48"/>
    </row>
    <row r="165" spans="2:21" x14ac:dyDescent="0.2">
      <c r="B165" s="15">
        <v>1600</v>
      </c>
      <c r="C165" s="27">
        <f>Blad1!B159*(((LKL!$C$4-LKL!$E$4)/(LN((LKL!$C$4-LKL!$G$4)/(LKL!$E$4-LKL!$G$4))))/49.8329)^Blad1!$C$153</f>
        <v>550.39982277698903</v>
      </c>
      <c r="D165" s="27">
        <f>Blad1!D159*(((LKL!$C$4-LKL!$E$4)/(LN((LKL!$C$4-LKL!$G$4)/(LKL!$E$4-LKL!$G$4))))/49.8329)^Blad1!$E$153</f>
        <v>756.7997518027106</v>
      </c>
      <c r="E165" s="27">
        <f>Blad1!F159*(((LKL!$C$4-LKL!$E$4)/(LN((LKL!$C$4-LKL!$G$4)/(LKL!$E$4-LKL!$G$4))))/49.8329)^Blad1!$G$153</f>
        <v>1011.1996625008539</v>
      </c>
      <c r="F165" s="27">
        <f>Blad1!H159*(((LKL!$C$4-LKL!$E$4)/(LN((LKL!$C$4-LKL!$G$4)/(LKL!$E$4-LKL!$G$4))))/49.8329)^Blad1!$I$153</f>
        <v>1247.9995667873752</v>
      </c>
      <c r="G165" s="27">
        <f>Blad1!J159*(((LKL!$C$4-LKL!$E$4)/(LN((LKL!$C$4-LKL!$G$4)/(LKL!$E$4-LKL!$G$4))))/49.8329)^Blad1!$K$153</f>
        <v>1641.5994191227326</v>
      </c>
      <c r="H165" s="27">
        <f>Blad1!L159*(((LKL!$C$4-LKL!$E$4)/(LN((LKL!$C$4-LKL!$G$4)/(LKL!$E$4-LKL!$G$4))))/49.8329)^Blad1!$M$153</f>
        <v>0</v>
      </c>
      <c r="I165" s="27">
        <f>Blad1!N159*(((LKL!$C$4-LKL!$E$4)/(LN((LKL!$C$4-LKL!$G$4)/(LKL!$E$4-LKL!$G$4))))/49.8329)^Blad1!$O$153</f>
        <v>0</v>
      </c>
      <c r="J165" s="27">
        <f>Blad1!P159*(((LKL!$C$4-LKL!$E$4)/(LN((LKL!$C$4-LKL!$G$4)/(LKL!$E$4-LKL!$G$4))))/49.8329)^Blad1!$Q$153</f>
        <v>0</v>
      </c>
    </row>
    <row r="166" spans="2:21" x14ac:dyDescent="0.2">
      <c r="B166" s="15">
        <v>1700</v>
      </c>
      <c r="C166" s="27">
        <f>Blad1!B160*(((LKL!$C$4-LKL!$E$4)/(LN((LKL!$C$4-LKL!$G$4)/(LKL!$E$4-LKL!$G$4))))/49.8329)^Blad1!$C$153</f>
        <v>584.79981170055078</v>
      </c>
      <c r="D166" s="27">
        <f>Blad1!D160*(((LKL!$C$4-LKL!$E$4)/(LN((LKL!$C$4-LKL!$G$4)/(LKL!$E$4-LKL!$G$4))))/49.8329)^Blad1!$E$153</f>
        <v>804.09973629038006</v>
      </c>
      <c r="E166" s="27">
        <f>Blad1!F160*(((LKL!$C$4-LKL!$E$4)/(LN((LKL!$C$4-LKL!$G$4)/(LKL!$E$4-LKL!$G$4))))/49.8329)^Blad1!$G$153</f>
        <v>1074.3996414071573</v>
      </c>
      <c r="F166" s="27">
        <f>Blad1!H160*(((LKL!$C$4-LKL!$E$4)/(LN((LKL!$C$4-LKL!$G$4)/(LKL!$E$4-LKL!$G$4))))/49.8329)^Blad1!$I$153</f>
        <v>1325.9995397115863</v>
      </c>
      <c r="G166" s="27">
        <f>Blad1!J160*(((LKL!$C$4-LKL!$E$4)/(LN((LKL!$C$4-LKL!$G$4)/(LKL!$E$4-LKL!$G$4))))/49.8329)^Blad1!$K$153</f>
        <v>1744.1993828179034</v>
      </c>
      <c r="H166" s="27">
        <f>Blad1!L160*(((LKL!$C$4-LKL!$E$4)/(LN((LKL!$C$4-LKL!$G$4)/(LKL!$E$4-LKL!$G$4))))/49.8329)^Blad1!$M$153</f>
        <v>0</v>
      </c>
      <c r="I166" s="27">
        <f>Blad1!N160*(((LKL!$C$4-LKL!$E$4)/(LN((LKL!$C$4-LKL!$G$4)/(LKL!$E$4-LKL!$G$4))))/49.8329)^Blad1!$O$153</f>
        <v>0</v>
      </c>
      <c r="J166" s="27">
        <f>Blad1!P160*(((LKL!$C$4-LKL!$E$4)/(LN((LKL!$C$4-LKL!$G$4)/(LKL!$E$4-LKL!$G$4))))/49.8329)^Blad1!$Q$153</f>
        <v>0</v>
      </c>
    </row>
    <row r="167" spans="2:21" x14ac:dyDescent="0.2">
      <c r="B167" s="15">
        <v>1800</v>
      </c>
      <c r="C167" s="27">
        <f>Blad1!B161*(((LKL!$C$4-LKL!$E$4)/(LN((LKL!$C$4-LKL!$G$4)/(LKL!$E$4-LKL!$G$4))))/49.8329)^Blad1!$C$153</f>
        <v>619.19980062411264</v>
      </c>
      <c r="D167" s="27">
        <f>Blad1!D161*(((LKL!$C$4-LKL!$E$4)/(LN((LKL!$C$4-LKL!$G$4)/(LKL!$E$4-LKL!$G$4))))/49.8329)^Blad1!$E$153</f>
        <v>851.39972077804941</v>
      </c>
      <c r="E167" s="27">
        <f>Blad1!F161*(((LKL!$C$4-LKL!$E$4)/(LN((LKL!$C$4-LKL!$G$4)/(LKL!$E$4-LKL!$G$4))))/49.8329)^Blad1!$G$153</f>
        <v>1137.5996203134605</v>
      </c>
      <c r="F167" s="27">
        <f>Blad1!H161*(((LKL!$C$4-LKL!$E$4)/(LN((LKL!$C$4-LKL!$G$4)/(LKL!$E$4-LKL!$G$4))))/49.8329)^Blad1!$I$153</f>
        <v>1403.9995126357971</v>
      </c>
      <c r="G167" s="27">
        <f>Blad1!J161*(((LKL!$C$4-LKL!$E$4)/(LN((LKL!$C$4-LKL!$G$4)/(LKL!$E$4-LKL!$G$4))))/49.8329)^Blad1!$K$153</f>
        <v>1846.7993465130742</v>
      </c>
      <c r="H167" s="27">
        <f>Blad1!L161*(((LKL!$C$4-LKL!$E$4)/(LN((LKL!$C$4-LKL!$G$4)/(LKL!$E$4-LKL!$G$4))))/49.8329)^Blad1!$M$153</f>
        <v>0</v>
      </c>
      <c r="I167" s="27">
        <f>Blad1!N161*(((LKL!$C$4-LKL!$E$4)/(LN((LKL!$C$4-LKL!$G$4)/(LKL!$E$4-LKL!$G$4))))/49.8329)^Blad1!$O$153</f>
        <v>0</v>
      </c>
      <c r="J167" s="27">
        <f>Blad1!P161*(((LKL!$C$4-LKL!$E$4)/(LN((LKL!$C$4-LKL!$G$4)/(LKL!$E$4-LKL!$G$4))))/49.8329)^Blad1!$Q$153</f>
        <v>0</v>
      </c>
    </row>
    <row r="168" spans="2:21" x14ac:dyDescent="0.2">
      <c r="B168" s="15">
        <v>1900</v>
      </c>
      <c r="C168" s="27">
        <f>Blad1!B162*(((LKL!$C$4-LKL!$E$4)/(LN((LKL!$C$4-LKL!$G$4)/(LKL!$E$4-LKL!$G$4))))/49.8329)^Blad1!$C$153</f>
        <v>653.5997895476745</v>
      </c>
      <c r="D168" s="27">
        <f>Blad1!D162*(((LKL!$C$4-LKL!$E$4)/(LN((LKL!$C$4-LKL!$G$4)/(LKL!$E$4-LKL!$G$4))))/49.8329)^Blad1!$E$153</f>
        <v>898.69970526571888</v>
      </c>
      <c r="E168" s="27">
        <f>Blad1!F162*(((LKL!$C$4-LKL!$E$4)/(LN((LKL!$C$4-LKL!$G$4)/(LKL!$E$4-LKL!$G$4))))/49.8329)^Blad1!$G$153</f>
        <v>1200.7995992197641</v>
      </c>
      <c r="F168" s="27">
        <f>Blad1!H162*(((LKL!$C$4-LKL!$E$4)/(LN((LKL!$C$4-LKL!$G$4)/(LKL!$E$4-LKL!$G$4))))/49.8329)^Blad1!$I$153</f>
        <v>1481.9994855600082</v>
      </c>
      <c r="G168" s="27">
        <f>Blad1!J162*(((LKL!$C$4-LKL!$E$4)/(LN((LKL!$C$4-LKL!$G$4)/(LKL!$E$4-LKL!$G$4))))/49.8329)^Blad1!$K$153</f>
        <v>1949.399310208245</v>
      </c>
      <c r="H168" s="27">
        <f>Blad1!L162*(((LKL!$C$4-LKL!$E$4)/(LN((LKL!$C$4-LKL!$G$4)/(LKL!$E$4-LKL!$G$4))))/49.8329)^Blad1!$M$153</f>
        <v>0</v>
      </c>
      <c r="I168" s="27">
        <f>Blad1!N162*(((LKL!$C$4-LKL!$E$4)/(LN((LKL!$C$4-LKL!$G$4)/(LKL!$E$4-LKL!$G$4))))/49.8329)^Blad1!$O$153</f>
        <v>0</v>
      </c>
      <c r="J168" s="27">
        <f>Blad1!P162*(((LKL!$C$4-LKL!$E$4)/(LN((LKL!$C$4-LKL!$G$4)/(LKL!$E$4-LKL!$G$4))))/49.8329)^Blad1!$Q$153</f>
        <v>0</v>
      </c>
    </row>
    <row r="169" spans="2:21" x14ac:dyDescent="0.2">
      <c r="B169" s="15">
        <v>2000</v>
      </c>
      <c r="C169" s="27">
        <f>Blad1!B163*(((LKL!$C$4-LKL!$E$4)/(LN((LKL!$C$4-LKL!$G$4)/(LKL!$E$4-LKL!$G$4))))/49.8329)^Blad1!$C$153</f>
        <v>687.99977847123625</v>
      </c>
      <c r="D169" s="27">
        <f>Blad1!D163*(((LKL!$C$4-LKL!$E$4)/(LN((LKL!$C$4-LKL!$G$4)/(LKL!$E$4-LKL!$G$4))))/49.8329)^Blad1!$E$153</f>
        <v>945.99968975338834</v>
      </c>
      <c r="E169" s="27">
        <f>Blad1!F163*(((LKL!$C$4-LKL!$E$4)/(LN((LKL!$C$4-LKL!$G$4)/(LKL!$E$4-LKL!$G$4))))/49.8329)^Blad1!$G$153</f>
        <v>1263.9995781260675</v>
      </c>
      <c r="F169" s="27">
        <f>Blad1!H163*(((LKL!$C$4-LKL!$E$4)/(LN((LKL!$C$4-LKL!$G$4)/(LKL!$E$4-LKL!$G$4))))/49.8329)^Blad1!$I$153</f>
        <v>1559.9994584842191</v>
      </c>
      <c r="G169" s="27">
        <f>Blad1!J163*(((LKL!$C$4-LKL!$E$4)/(LN((LKL!$C$4-LKL!$G$4)/(LKL!$E$4-LKL!$G$4))))/49.8329)^Blad1!$K$153</f>
        <v>2051.9992739034155</v>
      </c>
      <c r="H169" s="27">
        <f>Blad1!L163*(((LKL!$C$4-LKL!$E$4)/(LN((LKL!$C$4-LKL!$G$4)/(LKL!$E$4-LKL!$G$4))))/49.8329)^Blad1!$M$153</f>
        <v>0</v>
      </c>
      <c r="I169" s="27">
        <f>Blad1!N163*(((LKL!$C$4-LKL!$E$4)/(LN((LKL!$C$4-LKL!$G$4)/(LKL!$E$4-LKL!$G$4))))/49.8329)^Blad1!$O$153</f>
        <v>0</v>
      </c>
      <c r="J169" s="27">
        <f>Blad1!P163*(((LKL!$C$4-LKL!$E$4)/(LN((LKL!$C$4-LKL!$G$4)/(LKL!$E$4-LKL!$G$4))))/49.8329)^Blad1!$Q$153</f>
        <v>0</v>
      </c>
    </row>
    <row r="170" spans="2:21" x14ac:dyDescent="0.2">
      <c r="B170" s="15">
        <v>2100</v>
      </c>
      <c r="C170" s="27">
        <f>Blad1!B164*(((LKL!$C$4-LKL!$E$4)/(LN((LKL!$C$4-LKL!$G$4)/(LKL!$E$4-LKL!$G$4))))/49.8329)^Blad1!$C$153</f>
        <v>722.399767394798</v>
      </c>
      <c r="D170" s="27">
        <f>Blad1!D164*(((LKL!$C$4-LKL!$E$4)/(LN((LKL!$C$4-LKL!$G$4)/(LKL!$E$4-LKL!$G$4))))/49.8329)^Blad1!$E$153</f>
        <v>993.29967424105769</v>
      </c>
      <c r="E170" s="27">
        <f>Blad1!F164*(((LKL!$C$4-LKL!$E$4)/(LN((LKL!$C$4-LKL!$G$4)/(LKL!$E$4-LKL!$G$4))))/49.8329)^Blad1!$G$153</f>
        <v>1327.1995570323709</v>
      </c>
      <c r="F170" s="27">
        <f>Blad1!H164*(((LKL!$C$4-LKL!$E$4)/(LN((LKL!$C$4-LKL!$G$4)/(LKL!$E$4-LKL!$G$4))))/49.8329)^Blad1!$I$153</f>
        <v>1637.9994314084302</v>
      </c>
      <c r="G170" s="27">
        <f>Blad1!J164*(((LKL!$C$4-LKL!$E$4)/(LN((LKL!$C$4-LKL!$G$4)/(LKL!$E$4-LKL!$G$4))))/49.8329)^Blad1!$K$153</f>
        <v>2154.5992375985866</v>
      </c>
      <c r="H170" s="27">
        <f>Blad1!L164*(((LKL!$C$4-LKL!$E$4)/(LN((LKL!$C$4-LKL!$G$4)/(LKL!$E$4-LKL!$G$4))))/49.8329)^Blad1!$M$153</f>
        <v>0</v>
      </c>
      <c r="I170" s="27">
        <f>Blad1!N164*(((LKL!$C$4-LKL!$E$4)/(LN((LKL!$C$4-LKL!$G$4)/(LKL!$E$4-LKL!$G$4))))/49.8329)^Blad1!$O$153</f>
        <v>0</v>
      </c>
      <c r="J170" s="27">
        <f>Blad1!P164*(((LKL!$C$4-LKL!$E$4)/(LN((LKL!$C$4-LKL!$G$4)/(LKL!$E$4-LKL!$G$4))))/49.8329)^Blad1!$Q$153</f>
        <v>0</v>
      </c>
    </row>
    <row r="171" spans="2:21" x14ac:dyDescent="0.2">
      <c r="B171" s="15">
        <v>2200</v>
      </c>
      <c r="C171" s="27">
        <f>Blad1!B165*(((LKL!$C$4-LKL!$E$4)/(LN((LKL!$C$4-LKL!$G$4)/(LKL!$E$4-LKL!$G$4))))/49.8329)^Blad1!$C$153</f>
        <v>756.79975631835987</v>
      </c>
      <c r="D171" s="27">
        <f>Blad1!D165*(((LKL!$C$4-LKL!$E$4)/(LN((LKL!$C$4-LKL!$G$4)/(LKL!$E$4-LKL!$G$4))))/49.8329)^Blad1!$E$153</f>
        <v>1040.599658728727</v>
      </c>
      <c r="E171" s="27">
        <f>Blad1!F165*(((LKL!$C$4-LKL!$E$4)/(LN((LKL!$C$4-LKL!$G$4)/(LKL!$E$4-LKL!$G$4))))/49.8329)^Blad1!$G$153</f>
        <v>1390.3995359386743</v>
      </c>
      <c r="F171" s="27">
        <f>Blad1!H165*(((LKL!$C$4-LKL!$E$4)/(LN((LKL!$C$4-LKL!$G$4)/(LKL!$E$4-LKL!$G$4))))/49.8329)^Blad1!$I$153</f>
        <v>1715.999404332641</v>
      </c>
      <c r="G171" s="27">
        <f>Blad1!J165*(((LKL!$C$4-LKL!$E$4)/(LN((LKL!$C$4-LKL!$G$4)/(LKL!$E$4-LKL!$G$4))))/49.8329)^Blad1!$K$153</f>
        <v>2257.1992012937571</v>
      </c>
      <c r="H171" s="27">
        <f>Blad1!L165*(((LKL!$C$4-LKL!$E$4)/(LN((LKL!$C$4-LKL!$G$4)/(LKL!$E$4-LKL!$G$4))))/49.8329)^Blad1!$M$153</f>
        <v>0</v>
      </c>
      <c r="I171" s="27">
        <f>Blad1!N165*(((LKL!$C$4-LKL!$E$4)/(LN((LKL!$C$4-LKL!$G$4)/(LKL!$E$4-LKL!$G$4))))/49.8329)^Blad1!$O$153</f>
        <v>0</v>
      </c>
      <c r="J171" s="27">
        <f>Blad1!P165*(((LKL!$C$4-LKL!$E$4)/(LN((LKL!$C$4-LKL!$G$4)/(LKL!$E$4-LKL!$G$4))))/49.8329)^Blad1!$Q$153</f>
        <v>0</v>
      </c>
    </row>
    <row r="172" spans="2:21" x14ac:dyDescent="0.2">
      <c r="B172" s="15">
        <v>2300</v>
      </c>
      <c r="C172" s="27">
        <f>Blad1!B166*(((LKL!$C$4-LKL!$E$4)/(LN((LKL!$C$4-LKL!$G$4)/(LKL!$E$4-LKL!$G$4))))/49.8329)^Blad1!$C$153</f>
        <v>791.19974524192173</v>
      </c>
      <c r="D172" s="27">
        <f>Blad1!D166*(((LKL!$C$4-LKL!$E$4)/(LN((LKL!$C$4-LKL!$G$4)/(LKL!$E$4-LKL!$G$4))))/49.8329)^Blad1!$E$153</f>
        <v>1087.8996432163967</v>
      </c>
      <c r="E172" s="27">
        <f>Blad1!F166*(((LKL!$C$4-LKL!$E$4)/(LN((LKL!$C$4-LKL!$G$4)/(LKL!$E$4-LKL!$G$4))))/49.8329)^Blad1!$G$153</f>
        <v>1453.5995148449774</v>
      </c>
      <c r="F172" s="27">
        <f>Blad1!H166*(((LKL!$C$4-LKL!$E$4)/(LN((LKL!$C$4-LKL!$G$4)/(LKL!$E$4-LKL!$G$4))))/49.8329)^Blad1!$I$153</f>
        <v>1793.9993772568521</v>
      </c>
      <c r="G172" s="27">
        <f>Blad1!J166*(((LKL!$C$4-LKL!$E$4)/(LN((LKL!$C$4-LKL!$G$4)/(LKL!$E$4-LKL!$G$4))))/49.8329)^Blad1!$K$153</f>
        <v>2359.7991649889282</v>
      </c>
      <c r="H172" s="27">
        <f>Blad1!L166*(((LKL!$C$4-LKL!$E$4)/(LN((LKL!$C$4-LKL!$G$4)/(LKL!$E$4-LKL!$G$4))))/49.8329)^Blad1!$M$153</f>
        <v>0</v>
      </c>
      <c r="I172" s="27">
        <f>Blad1!N166*(((LKL!$C$4-LKL!$E$4)/(LN((LKL!$C$4-LKL!$G$4)/(LKL!$E$4-LKL!$G$4))))/49.8329)^Blad1!$O$153</f>
        <v>0</v>
      </c>
      <c r="J172" s="27">
        <f>Blad1!P166*(((LKL!$C$4-LKL!$E$4)/(LN((LKL!$C$4-LKL!$G$4)/(LKL!$E$4-LKL!$G$4))))/49.8329)^Blad1!$Q$153</f>
        <v>0</v>
      </c>
    </row>
    <row r="173" spans="2:21" x14ac:dyDescent="0.2">
      <c r="B173" s="15">
        <v>2400</v>
      </c>
      <c r="C173" s="27">
        <f>Blad1!B167*(((LKL!$C$4-LKL!$E$4)/(LN((LKL!$C$4-LKL!$G$4)/(LKL!$E$4-LKL!$G$4))))/49.8329)^Blad1!$C$153</f>
        <v>825.59973416548348</v>
      </c>
      <c r="D173" s="27">
        <f>Blad1!D167*(((LKL!$C$4-LKL!$E$4)/(LN((LKL!$C$4-LKL!$G$4)/(LKL!$E$4-LKL!$G$4))))/49.8329)^Blad1!$E$153</f>
        <v>1135.199627704066</v>
      </c>
      <c r="E173" s="27">
        <f>Blad1!F167*(((LKL!$C$4-LKL!$E$4)/(LN((LKL!$C$4-LKL!$G$4)/(LKL!$E$4-LKL!$G$4))))/49.8329)^Blad1!$G$153</f>
        <v>1516.7994937512808</v>
      </c>
      <c r="F173" s="27">
        <f>Blad1!H167*(((LKL!$C$4-LKL!$E$4)/(LN((LKL!$C$4-LKL!$G$4)/(LKL!$E$4-LKL!$G$4))))/49.8329)^Blad1!$I$153</f>
        <v>1871.9993501810629</v>
      </c>
      <c r="G173" s="27">
        <f>Blad1!J167*(((LKL!$C$4-LKL!$E$4)/(LN((LKL!$C$4-LKL!$G$4)/(LKL!$E$4-LKL!$G$4))))/49.8329)^Blad1!$K$153</f>
        <v>2462.3991286840992</v>
      </c>
      <c r="H173" s="27">
        <f>Blad1!L167*(((LKL!$C$4-LKL!$E$4)/(LN((LKL!$C$4-LKL!$G$4)/(LKL!$E$4-LKL!$G$4))))/49.8329)^Blad1!$M$153</f>
        <v>0</v>
      </c>
      <c r="I173" s="27">
        <f>Blad1!N167*(((LKL!$C$4-LKL!$E$4)/(LN((LKL!$C$4-LKL!$G$4)/(LKL!$E$4-LKL!$G$4))))/49.8329)^Blad1!$O$153</f>
        <v>0</v>
      </c>
      <c r="J173" s="27">
        <f>Blad1!P167*(((LKL!$C$4-LKL!$E$4)/(LN((LKL!$C$4-LKL!$G$4)/(LKL!$E$4-LKL!$G$4))))/49.8329)^Blad1!$Q$153</f>
        <v>0</v>
      </c>
    </row>
    <row r="174" spans="2:21" x14ac:dyDescent="0.2">
      <c r="B174" s="15">
        <v>2500</v>
      </c>
      <c r="C174" s="27">
        <f>Blad1!B168*(((LKL!$C$4-LKL!$E$4)/(LN((LKL!$C$4-LKL!$G$4)/(LKL!$E$4-LKL!$G$4))))/49.8329)^Blad1!$C$153</f>
        <v>859.99972308904535</v>
      </c>
      <c r="D174" s="27">
        <f>Blad1!D168*(((LKL!$C$4-LKL!$E$4)/(LN((LKL!$C$4-LKL!$G$4)/(LKL!$E$4-LKL!$G$4))))/49.8329)^Blad1!$E$153</f>
        <v>1182.4996121917354</v>
      </c>
      <c r="E174" s="27">
        <f>Blad1!F168*(((LKL!$C$4-LKL!$E$4)/(LN((LKL!$C$4-LKL!$G$4)/(LKL!$E$4-LKL!$G$4))))/49.8329)^Blad1!$G$153</f>
        <v>1579.9994726575842</v>
      </c>
      <c r="F174" s="27">
        <f>Blad1!H168*(((LKL!$C$4-LKL!$E$4)/(LN((LKL!$C$4-LKL!$G$4)/(LKL!$E$4-LKL!$G$4))))/49.8329)^Blad1!$I$153</f>
        <v>1949.9993231052738</v>
      </c>
      <c r="G174" s="27">
        <f>Blad1!J168*(((LKL!$C$4-LKL!$E$4)/(LN((LKL!$C$4-LKL!$G$4)/(LKL!$E$4-LKL!$G$4))))/49.8329)^Blad1!$K$153</f>
        <v>2564.9990923792698</v>
      </c>
      <c r="H174" s="27">
        <f>Blad1!L168*(((LKL!$C$4-LKL!$E$4)/(LN((LKL!$C$4-LKL!$G$4)/(LKL!$E$4-LKL!$G$4))))/49.8329)^Blad1!$M$153</f>
        <v>0</v>
      </c>
      <c r="I174" s="27">
        <f>Blad1!N168*(((LKL!$C$4-LKL!$E$4)/(LN((LKL!$C$4-LKL!$G$4)/(LKL!$E$4-LKL!$G$4))))/49.8329)^Blad1!$O$153</f>
        <v>0</v>
      </c>
      <c r="J174" s="27">
        <f>Blad1!P168*(((LKL!$C$4-LKL!$E$4)/(LN((LKL!$C$4-LKL!$G$4)/(LKL!$E$4-LKL!$G$4))))/49.8329)^Blad1!$Q$153</f>
        <v>0</v>
      </c>
    </row>
    <row r="175" spans="2:21" x14ac:dyDescent="0.2">
      <c r="B175" s="15">
        <v>2600</v>
      </c>
      <c r="C175" s="27">
        <f>Blad1!B169*(((LKL!$C$4-LKL!$E$4)/(LN((LKL!$C$4-LKL!$G$4)/(LKL!$E$4-LKL!$G$4))))/49.8329)^Blad1!$C$153</f>
        <v>894.3997120126071</v>
      </c>
      <c r="D175" s="27">
        <f>Blad1!D169*(((LKL!$C$4-LKL!$E$4)/(LN((LKL!$C$4-LKL!$G$4)/(LKL!$E$4-LKL!$G$4))))/49.8329)^Blad1!$E$153</f>
        <v>1229.7995966794047</v>
      </c>
      <c r="E175" s="27">
        <f>Blad1!F169*(((LKL!$C$4-LKL!$E$4)/(LN((LKL!$C$4-LKL!$G$4)/(LKL!$E$4-LKL!$G$4))))/49.8329)^Blad1!$G$153</f>
        <v>1643.1994515638878</v>
      </c>
      <c r="F175" s="27">
        <f>Blad1!H169*(((LKL!$C$4-LKL!$E$4)/(LN((LKL!$C$4-LKL!$G$4)/(LKL!$E$4-LKL!$G$4))))/49.8329)^Blad1!$I$153</f>
        <v>2027.9992960294849</v>
      </c>
      <c r="G175" s="27">
        <f>Blad1!J169*(((LKL!$C$4-LKL!$E$4)/(LN((LKL!$C$4-LKL!$G$4)/(LKL!$E$4-LKL!$G$4))))/49.8329)^Blad1!$K$153</f>
        <v>2667.5990560744403</v>
      </c>
      <c r="H175" s="27">
        <f>Blad1!L169*(((LKL!$C$4-LKL!$E$4)/(LN((LKL!$C$4-LKL!$G$4)/(LKL!$E$4-LKL!$G$4))))/49.8329)^Blad1!$M$153</f>
        <v>0</v>
      </c>
      <c r="I175" s="27">
        <f>Blad1!N169*(((LKL!$C$4-LKL!$E$4)/(LN((LKL!$C$4-LKL!$G$4)/(LKL!$E$4-LKL!$G$4))))/49.8329)^Blad1!$O$153</f>
        <v>0</v>
      </c>
      <c r="J175" s="27">
        <f>Blad1!P169*(((LKL!$C$4-LKL!$E$4)/(LN((LKL!$C$4-LKL!$G$4)/(LKL!$E$4-LKL!$G$4))))/49.8329)^Blad1!$Q$153</f>
        <v>0</v>
      </c>
    </row>
    <row r="176" spans="2:21" x14ac:dyDescent="0.2">
      <c r="B176" s="15">
        <v>2700</v>
      </c>
      <c r="C176" s="27">
        <f>Blad1!B170*(((LKL!$C$4-LKL!$E$4)/(LN((LKL!$C$4-LKL!$G$4)/(LKL!$E$4-LKL!$G$4))))/49.8329)^Blad1!$C$153</f>
        <v>928.79970093616885</v>
      </c>
      <c r="D176" s="27">
        <f>Blad1!D170*(((LKL!$C$4-LKL!$E$4)/(LN((LKL!$C$4-LKL!$G$4)/(LKL!$E$4-LKL!$G$4))))/49.8329)^Blad1!$E$153</f>
        <v>1277.0995811670741</v>
      </c>
      <c r="E176" s="27">
        <f>Blad1!F170*(((LKL!$C$4-LKL!$E$4)/(LN((LKL!$C$4-LKL!$G$4)/(LKL!$E$4-LKL!$G$4))))/49.8329)^Blad1!$G$153</f>
        <v>1706.3994304701912</v>
      </c>
      <c r="F176" s="27">
        <f>Blad1!H170*(((LKL!$C$4-LKL!$E$4)/(LN((LKL!$C$4-LKL!$G$4)/(LKL!$E$4-LKL!$G$4))))/49.8329)^Blad1!$I$153</f>
        <v>2105.9992689536957</v>
      </c>
      <c r="G176" s="27">
        <f>Blad1!J170*(((LKL!$C$4-LKL!$E$4)/(LN((LKL!$C$4-LKL!$G$4)/(LKL!$E$4-LKL!$G$4))))/49.8329)^Blad1!$K$153</f>
        <v>2770.1990197696109</v>
      </c>
      <c r="H176" s="27">
        <f>Blad1!L170*(((LKL!$C$4-LKL!$E$4)/(LN((LKL!$C$4-LKL!$G$4)/(LKL!$E$4-LKL!$G$4))))/49.8329)^Blad1!$M$153</f>
        <v>0</v>
      </c>
      <c r="I176" s="27">
        <f>Blad1!N170*(((LKL!$C$4-LKL!$E$4)/(LN((LKL!$C$4-LKL!$G$4)/(LKL!$E$4-LKL!$G$4))))/49.8329)^Blad1!$O$153</f>
        <v>0</v>
      </c>
      <c r="J176" s="27">
        <f>Blad1!P170*(((LKL!$C$4-LKL!$E$4)/(LN((LKL!$C$4-LKL!$G$4)/(LKL!$E$4-LKL!$G$4))))/49.8329)^Blad1!$Q$153</f>
        <v>0</v>
      </c>
    </row>
    <row r="177" spans="2:10" x14ac:dyDescent="0.2">
      <c r="B177" s="15">
        <v>2800</v>
      </c>
      <c r="C177" s="27">
        <f>Blad1!B171*(((LKL!$C$4-LKL!$E$4)/(LN((LKL!$C$4-LKL!$G$4)/(LKL!$E$4-LKL!$G$4))))/49.8329)^Blad1!$C$153</f>
        <v>963.19968985973082</v>
      </c>
      <c r="D177" s="27">
        <f>Blad1!D171*(((LKL!$C$4-LKL!$E$4)/(LN((LKL!$C$4-LKL!$G$4)/(LKL!$E$4-LKL!$G$4))))/49.8329)^Blad1!$E$153</f>
        <v>1324.3995656547438</v>
      </c>
      <c r="E177" s="27">
        <f>Blad1!F171*(((LKL!$C$4-LKL!$E$4)/(LN((LKL!$C$4-LKL!$G$4)/(LKL!$E$4-LKL!$G$4))))/49.8329)^Blad1!$G$153</f>
        <v>1769.5994093764943</v>
      </c>
      <c r="F177" s="27">
        <f>Blad1!H171*(((LKL!$C$4-LKL!$E$4)/(LN((LKL!$C$4-LKL!$G$4)/(LKL!$E$4-LKL!$G$4))))/49.8329)^Blad1!$I$153</f>
        <v>2183.9992418779066</v>
      </c>
      <c r="G177" s="27">
        <f>Blad1!J171*(((LKL!$C$4-LKL!$E$4)/(LN((LKL!$C$4-LKL!$G$4)/(LKL!$E$4-LKL!$G$4))))/49.8329)^Blad1!$K$153</f>
        <v>2872.7989834647824</v>
      </c>
      <c r="H177" s="27">
        <f>Blad1!L171*(((LKL!$C$4-LKL!$E$4)/(LN((LKL!$C$4-LKL!$G$4)/(LKL!$E$4-LKL!$G$4))))/49.8329)^Blad1!$M$153</f>
        <v>0</v>
      </c>
      <c r="I177" s="27">
        <f>Blad1!N171*(((LKL!$C$4-LKL!$E$4)/(LN((LKL!$C$4-LKL!$G$4)/(LKL!$E$4-LKL!$G$4))))/49.8329)^Blad1!$O$153</f>
        <v>0</v>
      </c>
      <c r="J177" s="27">
        <f>Blad1!P171*(((LKL!$C$4-LKL!$E$4)/(LN((LKL!$C$4-LKL!$G$4)/(LKL!$E$4-LKL!$G$4))))/49.8329)^Blad1!$Q$153</f>
        <v>0</v>
      </c>
    </row>
    <row r="178" spans="2:10" x14ac:dyDescent="0.2">
      <c r="B178" s="15">
        <v>2900</v>
      </c>
      <c r="C178" s="27">
        <f>Blad1!B172*(((LKL!$C$4-LKL!$E$4)/(LN((LKL!$C$4-LKL!$G$4)/(LKL!$E$4-LKL!$G$4))))/49.8329)^Blad1!$C$153</f>
        <v>997.59967878329257</v>
      </c>
      <c r="D178" s="27">
        <f>Blad1!D172*(((LKL!$C$4-LKL!$E$4)/(LN((LKL!$C$4-LKL!$G$4)/(LKL!$E$4-LKL!$G$4))))/49.8329)^Blad1!$E$153</f>
        <v>1371.699550142413</v>
      </c>
      <c r="E178" s="27">
        <f>Blad1!F172*(((LKL!$C$4-LKL!$E$4)/(LN((LKL!$C$4-LKL!$G$4)/(LKL!$E$4-LKL!$G$4))))/49.8329)^Blad1!$G$153</f>
        <v>1832.7993882827977</v>
      </c>
      <c r="F178" s="27">
        <f>Blad1!H172*(((LKL!$C$4-LKL!$E$4)/(LN((LKL!$C$4-LKL!$G$4)/(LKL!$E$4-LKL!$G$4))))/49.8329)^Blad1!$I$153</f>
        <v>2261.9992148021179</v>
      </c>
      <c r="G178" s="27">
        <f>Blad1!J172*(((LKL!$C$4-LKL!$E$4)/(LN((LKL!$C$4-LKL!$G$4)/(LKL!$E$4-LKL!$G$4))))/49.8329)^Blad1!$K$153</f>
        <v>2975.398947159953</v>
      </c>
      <c r="H178" s="27">
        <f>Blad1!L172*(((LKL!$C$4-LKL!$E$4)/(LN((LKL!$C$4-LKL!$G$4)/(LKL!$E$4-LKL!$G$4))))/49.8329)^Blad1!$M$153</f>
        <v>0</v>
      </c>
      <c r="I178" s="27">
        <f>Blad1!N172*(((LKL!$C$4-LKL!$E$4)/(LN((LKL!$C$4-LKL!$G$4)/(LKL!$E$4-LKL!$G$4))))/49.8329)^Blad1!$O$153</f>
        <v>0</v>
      </c>
      <c r="J178" s="27">
        <f>Blad1!P172*(((LKL!$C$4-LKL!$E$4)/(LN((LKL!$C$4-LKL!$G$4)/(LKL!$E$4-LKL!$G$4))))/49.8329)^Blad1!$Q$153</f>
        <v>0</v>
      </c>
    </row>
    <row r="179" spans="2:10" x14ac:dyDescent="0.2">
      <c r="B179" s="15">
        <v>3000</v>
      </c>
      <c r="C179" s="27">
        <f>Blad1!B173*(((LKL!$C$4-LKL!$E$4)/(LN((LKL!$C$4-LKL!$G$4)/(LKL!$E$4-LKL!$G$4))))/49.8329)^Blad1!$C$153</f>
        <v>1031.9996677068543</v>
      </c>
      <c r="D179" s="27">
        <f>Blad1!D173*(((LKL!$C$4-LKL!$E$4)/(LN((LKL!$C$4-LKL!$G$4)/(LKL!$E$4-LKL!$G$4))))/49.8329)^Blad1!$E$153</f>
        <v>1418.9995346300825</v>
      </c>
      <c r="E179" s="27">
        <f>Blad1!F173*(((LKL!$C$4-LKL!$E$4)/(LN((LKL!$C$4-LKL!$G$4)/(LKL!$E$4-LKL!$G$4))))/49.8329)^Blad1!$G$153</f>
        <v>1895.9993671891011</v>
      </c>
      <c r="F179" s="27">
        <f>Blad1!H173*(((LKL!$C$4-LKL!$E$4)/(LN((LKL!$C$4-LKL!$G$4)/(LKL!$E$4-LKL!$G$4))))/49.8329)^Blad1!$I$153</f>
        <v>2339.9991877263287</v>
      </c>
      <c r="G179" s="27">
        <f>Blad1!J173*(((LKL!$C$4-LKL!$E$4)/(LN((LKL!$C$4-LKL!$G$4)/(LKL!$E$4-LKL!$G$4))))/49.8329)^Blad1!$K$153</f>
        <v>3077.9989108551235</v>
      </c>
      <c r="H179" s="27">
        <f>Blad1!L173*(((LKL!$C$4-LKL!$E$4)/(LN((LKL!$C$4-LKL!$G$4)/(LKL!$E$4-LKL!$G$4))))/49.8329)^Blad1!$M$153</f>
        <v>0</v>
      </c>
      <c r="I179" s="27">
        <f>Blad1!N173*(((LKL!$C$4-LKL!$E$4)/(LN((LKL!$C$4-LKL!$G$4)/(LKL!$E$4-LKL!$G$4))))/49.8329)^Blad1!$O$153</f>
        <v>0</v>
      </c>
      <c r="J179" s="27">
        <f>Blad1!P173*(((LKL!$C$4-LKL!$E$4)/(LN((LKL!$C$4-LKL!$G$4)/(LKL!$E$4-LKL!$G$4))))/49.8329)^Blad1!$Q$153</f>
        <v>0</v>
      </c>
    </row>
    <row r="180" spans="2:10" x14ac:dyDescent="0.2">
      <c r="B180" s="15">
        <v>3200</v>
      </c>
      <c r="C180" s="27">
        <f>Blad1!B174*(((LKL!$C$4-LKL!$E$4)/(LN((LKL!$C$4-LKL!$G$4)/(LKL!$E$4-LKL!$G$4))))/49.8329)^Blad1!$C$153</f>
        <v>1100.7996455539781</v>
      </c>
      <c r="D180" s="27">
        <f>Blad1!D174*(((LKL!$C$4-LKL!$E$4)/(LN((LKL!$C$4-LKL!$G$4)/(LKL!$E$4-LKL!$G$4))))/49.8329)^Blad1!$E$153</f>
        <v>1513.5995036054212</v>
      </c>
      <c r="E180" s="27">
        <f>Blad1!F174*(((LKL!$C$4-LKL!$E$4)/(LN((LKL!$C$4-LKL!$G$4)/(LKL!$E$4-LKL!$G$4))))/49.8329)^Blad1!$G$153</f>
        <v>2022.3993250017079</v>
      </c>
      <c r="F180" s="27">
        <f>Blad1!H174*(((LKL!$C$4-LKL!$E$4)/(LN((LKL!$C$4-LKL!$G$4)/(LKL!$E$4-LKL!$G$4))))/49.8329)^Blad1!$I$153</f>
        <v>2495.9991335747504</v>
      </c>
      <c r="G180" s="27">
        <f>Blad1!J174*(((LKL!$C$4-LKL!$E$4)/(LN((LKL!$C$4-LKL!$G$4)/(LKL!$E$4-LKL!$G$4))))/49.8329)^Blad1!$K$153</f>
        <v>3283.1988382454651</v>
      </c>
      <c r="H180" s="27">
        <f>Blad1!L174*(((LKL!$C$4-LKL!$E$4)/(LN((LKL!$C$4-LKL!$G$4)/(LKL!$E$4-LKL!$G$4))))/49.8329)^Blad1!$M$153</f>
        <v>0</v>
      </c>
      <c r="I180" s="27">
        <f>Blad1!N174*(((LKL!$C$4-LKL!$E$4)/(LN((LKL!$C$4-LKL!$G$4)/(LKL!$E$4-LKL!$G$4))))/49.8329)^Blad1!$O$153</f>
        <v>0</v>
      </c>
      <c r="J180" s="27">
        <f>Blad1!P174*(((LKL!$C$4-LKL!$E$4)/(LN((LKL!$C$4-LKL!$G$4)/(LKL!$E$4-LKL!$G$4))))/49.8329)^Blad1!$Q$153</f>
        <v>0</v>
      </c>
    </row>
    <row r="181" spans="2:10" x14ac:dyDescent="0.2">
      <c r="B181" s="15">
        <v>3400</v>
      </c>
      <c r="C181" s="27">
        <f>Blad1!B175*(((LKL!$C$4-LKL!$E$4)/(LN((LKL!$C$4-LKL!$G$4)/(LKL!$E$4-LKL!$G$4))))/49.8329)^Blad1!$C$153</f>
        <v>1169.5996234011016</v>
      </c>
      <c r="D181" s="27">
        <f>Blad1!D175*(((LKL!$C$4-LKL!$E$4)/(LN((LKL!$C$4-LKL!$G$4)/(LKL!$E$4-LKL!$G$4))))/49.8329)^Blad1!$E$153</f>
        <v>1608.1994725807601</v>
      </c>
      <c r="E181" s="27">
        <f>Blad1!F175*(((LKL!$C$4-LKL!$E$4)/(LN((LKL!$C$4-LKL!$G$4)/(LKL!$E$4-LKL!$G$4))))/49.8329)^Blad1!$G$153</f>
        <v>2148.7992828143147</v>
      </c>
      <c r="F181" s="27">
        <f>Blad1!H175*(((LKL!$C$4-LKL!$E$4)/(LN((LKL!$C$4-LKL!$G$4)/(LKL!$E$4-LKL!$G$4))))/49.8329)^Blad1!$I$153</f>
        <v>2651.9990794231726</v>
      </c>
      <c r="G181" s="27">
        <f>Blad1!J175*(((LKL!$C$4-LKL!$E$4)/(LN((LKL!$C$4-LKL!$G$4)/(LKL!$E$4-LKL!$G$4))))/49.8329)^Blad1!$K$153</f>
        <v>3488.3987656358067</v>
      </c>
      <c r="H181" s="27">
        <f>Blad1!L175*(((LKL!$C$4-LKL!$E$4)/(LN((LKL!$C$4-LKL!$G$4)/(LKL!$E$4-LKL!$G$4))))/49.8329)^Blad1!$M$153</f>
        <v>0</v>
      </c>
      <c r="I181" s="27">
        <f>Blad1!N175*(((LKL!$C$4-LKL!$E$4)/(LN((LKL!$C$4-LKL!$G$4)/(LKL!$E$4-LKL!$G$4))))/49.8329)^Blad1!$O$153</f>
        <v>0</v>
      </c>
      <c r="J181" s="27">
        <f>Blad1!P175*(((LKL!$C$4-LKL!$E$4)/(LN((LKL!$C$4-LKL!$G$4)/(LKL!$E$4-LKL!$G$4))))/49.8329)^Blad1!$Q$153</f>
        <v>0</v>
      </c>
    </row>
    <row r="182" spans="2:10" x14ac:dyDescent="0.2">
      <c r="B182" s="36">
        <v>3600</v>
      </c>
      <c r="C182" s="27">
        <f>Blad1!B176*(((LKL!$C$4-LKL!$E$4)/(LN((LKL!$C$4-LKL!$G$4)/(LKL!$E$4-LKL!$G$4))))/49.8329)^Blad1!$C$153</f>
        <v>1238.3996012482253</v>
      </c>
      <c r="D182" s="27">
        <f>Blad1!D176*(((LKL!$C$4-LKL!$E$4)/(LN((LKL!$C$4-LKL!$G$4)/(LKL!$E$4-LKL!$G$4))))/49.8329)^Blad1!$E$153</f>
        <v>1702.7994415560988</v>
      </c>
      <c r="E182" s="27">
        <f>Blad1!F176*(((LKL!$C$4-LKL!$E$4)/(LN((LKL!$C$4-LKL!$G$4)/(LKL!$E$4-LKL!$G$4))))/49.8329)^Blad1!$G$153</f>
        <v>2275.199240626921</v>
      </c>
      <c r="F182" s="27">
        <f>Blad1!H176*(((LKL!$C$4-LKL!$E$4)/(LN((LKL!$C$4-LKL!$G$4)/(LKL!$E$4-LKL!$G$4))))/49.8329)^Blad1!$I$153</f>
        <v>2807.9990252715943</v>
      </c>
      <c r="G182" s="27">
        <f>Blad1!J176*(((LKL!$C$4-LKL!$E$4)/(LN((LKL!$C$4-LKL!$G$4)/(LKL!$E$4-LKL!$G$4))))/49.8329)^Blad1!$K$153</f>
        <v>3693.5986930261483</v>
      </c>
      <c r="H182" s="27">
        <f>Blad1!L176*(((LKL!$C$4-LKL!$E$4)/(LN((LKL!$C$4-LKL!$G$4)/(LKL!$E$4-LKL!$G$4))))/49.8329)^Blad1!$M$153</f>
        <v>0</v>
      </c>
      <c r="I182" s="27">
        <f>Blad1!N176*(((LKL!$C$4-LKL!$E$4)/(LN((LKL!$C$4-LKL!$G$4)/(LKL!$E$4-LKL!$G$4))))/49.8329)^Blad1!$O$153</f>
        <v>0</v>
      </c>
      <c r="J182" s="27">
        <f>Blad1!P176*(((LKL!$C$4-LKL!$E$4)/(LN((LKL!$C$4-LKL!$G$4)/(LKL!$E$4-LKL!$G$4))))/49.8329)^Blad1!$Q$153</f>
        <v>0</v>
      </c>
    </row>
    <row r="183" spans="2:10" x14ac:dyDescent="0.2">
      <c r="B183" s="36">
        <v>3800</v>
      </c>
      <c r="C183" s="27">
        <f>Blad1!B177*(((LKL!$C$4-LKL!$E$4)/(LN((LKL!$C$4-LKL!$G$4)/(LKL!$E$4-LKL!$G$4))))/49.8329)^Blad1!$C$153</f>
        <v>1307.199579095349</v>
      </c>
      <c r="D183" s="27">
        <f>Blad1!D177*(((LKL!$C$4-LKL!$E$4)/(LN((LKL!$C$4-LKL!$G$4)/(LKL!$E$4-LKL!$G$4))))/49.8329)^Blad1!$E$153</f>
        <v>1797.3994105314378</v>
      </c>
      <c r="E183" s="27">
        <f>Blad1!F177*(((LKL!$C$4-LKL!$E$4)/(LN((LKL!$C$4-LKL!$G$4)/(LKL!$E$4-LKL!$G$4))))/49.8329)^Blad1!$G$153</f>
        <v>2401.5991984395282</v>
      </c>
      <c r="F183" s="27">
        <f>Blad1!H177*(((LKL!$C$4-LKL!$E$4)/(LN((LKL!$C$4-LKL!$G$4)/(LKL!$E$4-LKL!$G$4))))/49.8329)^Blad1!$I$153</f>
        <v>2963.9989711200164</v>
      </c>
      <c r="G183" s="27">
        <f>Blad1!J177*(((LKL!$C$4-LKL!$E$4)/(LN((LKL!$C$4-LKL!$G$4)/(LKL!$E$4-LKL!$G$4))))/49.8329)^Blad1!$K$153</f>
        <v>3898.7986204164899</v>
      </c>
      <c r="H183" s="27">
        <f>Blad1!L177*(((LKL!$C$4-LKL!$E$4)/(LN((LKL!$C$4-LKL!$G$4)/(LKL!$E$4-LKL!$G$4))))/49.8329)^Blad1!$M$153</f>
        <v>0</v>
      </c>
      <c r="I183" s="27">
        <f>Blad1!N177*(((LKL!$C$4-LKL!$E$4)/(LN((LKL!$C$4-LKL!$G$4)/(LKL!$E$4-LKL!$G$4))))/49.8329)^Blad1!$O$153</f>
        <v>0</v>
      </c>
      <c r="J183" s="27">
        <f>Blad1!P177*(((LKL!$C$4-LKL!$E$4)/(LN((LKL!$C$4-LKL!$G$4)/(LKL!$E$4-LKL!$G$4))))/49.8329)^Blad1!$Q$153</f>
        <v>0</v>
      </c>
    </row>
    <row r="184" spans="2:10" x14ac:dyDescent="0.2">
      <c r="B184" s="36">
        <v>4000</v>
      </c>
      <c r="C184" s="27">
        <f>Blad1!B178*(((LKL!$C$4-LKL!$E$4)/(LN((LKL!$C$4-LKL!$G$4)/(LKL!$E$4-LKL!$G$4))))/49.8329)^Blad1!$C$153</f>
        <v>1375.9995569424725</v>
      </c>
      <c r="D184" s="27">
        <f>Blad1!D178*(((LKL!$C$4-LKL!$E$4)/(LN((LKL!$C$4-LKL!$G$4)/(LKL!$E$4-LKL!$G$4))))/49.8329)^Blad1!$E$153</f>
        <v>1891.9993795067767</v>
      </c>
      <c r="E184" s="27">
        <f>Blad1!F178*(((LKL!$C$4-LKL!$E$4)/(LN((LKL!$C$4-LKL!$G$4)/(LKL!$E$4-LKL!$G$4))))/49.8329)^Blad1!$G$153</f>
        <v>2527.999156252135</v>
      </c>
      <c r="F184" s="27">
        <f>Blad1!H178*(((LKL!$C$4-LKL!$E$4)/(LN((LKL!$C$4-LKL!$G$4)/(LKL!$E$4-LKL!$G$4))))/49.8329)^Blad1!$I$153</f>
        <v>3119.9989169684382</v>
      </c>
      <c r="G184" s="27">
        <f>Blad1!J178*(((LKL!$C$4-LKL!$E$4)/(LN((LKL!$C$4-LKL!$G$4)/(LKL!$E$4-LKL!$G$4))))/49.8329)^Blad1!$K$153</f>
        <v>4103.9985478068311</v>
      </c>
      <c r="H184" s="27">
        <f>Blad1!L178*(((LKL!$C$4-LKL!$E$4)/(LN((LKL!$C$4-LKL!$G$4)/(LKL!$E$4-LKL!$G$4))))/49.8329)^Blad1!$M$153</f>
        <v>0</v>
      </c>
      <c r="I184" s="27">
        <f>Blad1!N178*(((LKL!$C$4-LKL!$E$4)/(LN((LKL!$C$4-LKL!$G$4)/(LKL!$E$4-LKL!$G$4))))/49.8329)^Blad1!$O$153</f>
        <v>0</v>
      </c>
      <c r="J184" s="27">
        <f>Blad1!P178*(((LKL!$C$4-LKL!$E$4)/(LN((LKL!$C$4-LKL!$G$4)/(LKL!$E$4-LKL!$G$4))))/49.8329)^Blad1!$Q$153</f>
        <v>0</v>
      </c>
    </row>
    <row r="185" spans="2:10" hidden="1" x14ac:dyDescent="0.2">
      <c r="B185" s="36">
        <v>4200</v>
      </c>
      <c r="C185" s="27"/>
      <c r="D185" s="27"/>
      <c r="E185" s="27"/>
      <c r="F185" s="27"/>
      <c r="G185" s="27"/>
      <c r="H185" s="27">
        <f>Blad1!L179*(((LKL!$C$4-LKL!$E$4)/(LN((LKL!$C$4-LKL!$G$4)/(LKL!$E$4-LKL!$G$4))))/49.8329)^Blad1!$M$153</f>
        <v>0</v>
      </c>
      <c r="I185" s="27">
        <f>Blad1!N179*(((LKL!$C$4-LKL!$E$4)/(LN((LKL!$C$4-LKL!$G$4)/(LKL!$E$4-LKL!$G$4))))/49.8329)^Blad1!$O$153</f>
        <v>0</v>
      </c>
      <c r="J185" s="27">
        <f>Blad1!P179*(((LKL!$C$4-LKL!$E$4)/(LN((LKL!$C$4-LKL!$G$4)/(LKL!$E$4-LKL!$G$4))))/49.8329)^Blad1!$Q$153</f>
        <v>0</v>
      </c>
    </row>
    <row r="186" spans="2:10" hidden="1" x14ac:dyDescent="0.2">
      <c r="B186" s="36">
        <v>4400</v>
      </c>
      <c r="C186" s="27"/>
      <c r="D186" s="27"/>
      <c r="E186" s="27"/>
      <c r="F186" s="27"/>
      <c r="G186" s="27"/>
      <c r="H186" s="27">
        <f>Blad1!L180*(((LKL!$C$4-LKL!$E$4)/(LN((LKL!$C$4-LKL!$G$4)/(LKL!$E$4-LKL!$G$4))))/49.8329)^Blad1!$M$153</f>
        <v>0</v>
      </c>
      <c r="I186" s="27">
        <f>Blad1!N180*(((LKL!$C$4-LKL!$E$4)/(LN((LKL!$C$4-LKL!$G$4)/(LKL!$E$4-LKL!$G$4))))/49.8329)^Blad1!$O$153</f>
        <v>0</v>
      </c>
      <c r="J186" s="27">
        <f>Blad1!P180*(((LKL!$C$4-LKL!$E$4)/(LN((LKL!$C$4-LKL!$G$4)/(LKL!$E$4-LKL!$G$4))))/49.8329)^Blad1!$Q$153</f>
        <v>0</v>
      </c>
    </row>
    <row r="187" spans="2:10" hidden="1" x14ac:dyDescent="0.2">
      <c r="B187" s="36">
        <v>4600</v>
      </c>
      <c r="C187" s="27"/>
      <c r="D187" s="27"/>
      <c r="E187" s="27"/>
      <c r="F187" s="27"/>
      <c r="G187" s="27"/>
      <c r="H187" s="27">
        <f>Blad1!L181*(((LKL!$C$4-LKL!$E$4)/(LN((LKL!$C$4-LKL!$G$4)/(LKL!$E$4-LKL!$G$4))))/49.8329)^Blad1!$M$153</f>
        <v>0</v>
      </c>
      <c r="I187" s="27">
        <f>Blad1!N181*(((LKL!$C$4-LKL!$E$4)/(LN((LKL!$C$4-LKL!$G$4)/(LKL!$E$4-LKL!$G$4))))/49.8329)^Blad1!$O$153</f>
        <v>0</v>
      </c>
      <c r="J187" s="27">
        <f>Blad1!P181*(((LKL!$C$4-LKL!$E$4)/(LN((LKL!$C$4-LKL!$G$4)/(LKL!$E$4-LKL!$G$4))))/49.8329)^Blad1!$Q$153</f>
        <v>0</v>
      </c>
    </row>
    <row r="188" spans="2:10" hidden="1" x14ac:dyDescent="0.2">
      <c r="B188" s="36">
        <v>4800</v>
      </c>
      <c r="C188" s="27"/>
      <c r="D188" s="27"/>
      <c r="E188" s="27"/>
      <c r="F188" s="27"/>
      <c r="G188" s="27"/>
      <c r="H188" s="27">
        <f>Blad1!L182*(((LKL!$C$4-LKL!$E$4)/(LN((LKL!$C$4-LKL!$G$4)/(LKL!$E$4-LKL!$G$4))))/49.8329)^Blad1!$M$153</f>
        <v>0</v>
      </c>
      <c r="I188" s="27">
        <f>Blad1!N182*(((LKL!$C$4-LKL!$E$4)/(LN((LKL!$C$4-LKL!$G$4)/(LKL!$E$4-LKL!$G$4))))/49.8329)^Blad1!$O$153</f>
        <v>0</v>
      </c>
      <c r="J188" s="27">
        <f>Blad1!P182*(((LKL!$C$4-LKL!$E$4)/(LN((LKL!$C$4-LKL!$G$4)/(LKL!$E$4-LKL!$G$4))))/49.8329)^Blad1!$Q$153</f>
        <v>0</v>
      </c>
    </row>
    <row r="189" spans="2:10" hidden="1" x14ac:dyDescent="0.2">
      <c r="B189" s="36">
        <v>5000</v>
      </c>
      <c r="C189" s="27"/>
      <c r="D189" s="27"/>
      <c r="E189" s="27"/>
      <c r="F189" s="27"/>
      <c r="G189" s="27"/>
      <c r="H189" s="27">
        <f>Blad1!L183*(((LKL!$C$4-LKL!$E$4)/(LN((LKL!$C$4-LKL!$G$4)/(LKL!$E$4-LKL!$G$4))))/49.8329)^Blad1!$M$153</f>
        <v>0</v>
      </c>
      <c r="I189" s="27">
        <f>Blad1!N183*(((LKL!$C$4-LKL!$E$4)/(LN((LKL!$C$4-LKL!$G$4)/(LKL!$E$4-LKL!$G$4))))/49.8329)^Blad1!$O$153</f>
        <v>0</v>
      </c>
      <c r="J189" s="27">
        <f>Blad1!P183*(((LKL!$C$4-LKL!$E$4)/(LN((LKL!$C$4-LKL!$G$4)/(LKL!$E$4-LKL!$G$4))))/49.8329)^Blad1!$Q$153</f>
        <v>0</v>
      </c>
    </row>
    <row r="190" spans="2:10" hidden="1" x14ac:dyDescent="0.2">
      <c r="B190" s="36">
        <v>5200</v>
      </c>
      <c r="C190" s="27"/>
      <c r="D190" s="27"/>
      <c r="E190" s="27"/>
      <c r="F190" s="27"/>
      <c r="G190" s="27"/>
      <c r="H190" s="27">
        <f>Blad1!L184*(((LKL!$C$4-LKL!$E$4)/(LN((LKL!$C$4-LKL!$G$4)/(LKL!$E$4-LKL!$G$4))))/49.8329)^Blad1!$M$153</f>
        <v>0</v>
      </c>
      <c r="I190" s="27">
        <f>Blad1!N184*(((LKL!$C$4-LKL!$E$4)/(LN((LKL!$C$4-LKL!$G$4)/(LKL!$E$4-LKL!$G$4))))/49.8329)^Blad1!$O$153</f>
        <v>0</v>
      </c>
      <c r="J190" s="27">
        <f>Blad1!P184*(((LKL!$C$4-LKL!$E$4)/(LN((LKL!$C$4-LKL!$G$4)/(LKL!$E$4-LKL!$G$4))))/49.8329)^Blad1!$Q$153</f>
        <v>0</v>
      </c>
    </row>
    <row r="191" spans="2:10" hidden="1" x14ac:dyDescent="0.2">
      <c r="B191" s="36">
        <v>5400</v>
      </c>
      <c r="C191" s="27"/>
      <c r="D191" s="27"/>
      <c r="E191" s="27"/>
      <c r="F191" s="27"/>
      <c r="G191" s="27"/>
      <c r="H191" s="27">
        <f>Blad1!L185*(((LKL!$C$4-LKL!$E$4)/(LN((LKL!$C$4-LKL!$G$4)/(LKL!$E$4-LKL!$G$4))))/49.8329)^Blad1!$M$153</f>
        <v>0</v>
      </c>
      <c r="I191" s="27">
        <f>Blad1!N185*(((LKL!$C$4-LKL!$E$4)/(LN((LKL!$C$4-LKL!$G$4)/(LKL!$E$4-LKL!$G$4))))/49.8329)^Blad1!$O$153</f>
        <v>0</v>
      </c>
      <c r="J191" s="27">
        <f>Blad1!P185*(((LKL!$C$4-LKL!$E$4)/(LN((LKL!$C$4-LKL!$G$4)/(LKL!$E$4-LKL!$G$4))))/49.8329)^Blad1!$Q$153</f>
        <v>0</v>
      </c>
    </row>
    <row r="192" spans="2:10" hidden="1" x14ac:dyDescent="0.2">
      <c r="B192" s="36">
        <v>5600</v>
      </c>
      <c r="C192" s="27"/>
      <c r="D192" s="27"/>
      <c r="E192" s="27"/>
      <c r="F192" s="27"/>
      <c r="G192" s="27"/>
      <c r="H192" s="27">
        <f>Blad1!L186*(((LKL!$C$4-LKL!$E$4)/(LN((LKL!$C$4-LKL!$G$4)/(LKL!$E$4-LKL!$G$4))))/49.8329)^Blad1!$M$153</f>
        <v>0</v>
      </c>
      <c r="I192" s="27">
        <f>Blad1!N186*(((LKL!$C$4-LKL!$E$4)/(LN((LKL!$C$4-LKL!$G$4)/(LKL!$E$4-LKL!$G$4))))/49.8329)^Blad1!$O$153</f>
        <v>0</v>
      </c>
      <c r="J192" s="27">
        <f>Blad1!P186*(((LKL!$C$4-LKL!$E$4)/(LN((LKL!$C$4-LKL!$G$4)/(LKL!$E$4-LKL!$G$4))))/49.8329)^Blad1!$Q$153</f>
        <v>0</v>
      </c>
    </row>
    <row r="193" spans="2:10" hidden="1" x14ac:dyDescent="0.2">
      <c r="B193" s="36">
        <v>5800</v>
      </c>
      <c r="C193" s="27"/>
      <c r="D193" s="27"/>
      <c r="E193" s="27"/>
      <c r="F193" s="27"/>
      <c r="G193" s="27"/>
      <c r="H193" s="27">
        <f>Blad1!L187*(((LKL!$C$4-LKL!$E$4)/(LN((LKL!$C$4-LKL!$G$4)/(LKL!$E$4-LKL!$G$4))))/49.8329)^Blad1!$M$153</f>
        <v>0</v>
      </c>
      <c r="I193" s="27">
        <f>Blad1!N187*(((LKL!$C$4-LKL!$E$4)/(LN((LKL!$C$4-LKL!$G$4)/(LKL!$E$4-LKL!$G$4))))/49.8329)^Blad1!$O$153</f>
        <v>0</v>
      </c>
      <c r="J193" s="27">
        <f>Blad1!P187*(((LKL!$C$4-LKL!$E$4)/(LN((LKL!$C$4-LKL!$G$4)/(LKL!$E$4-LKL!$G$4))))/49.8329)^Blad1!$Q$153</f>
        <v>0</v>
      </c>
    </row>
    <row r="194" spans="2:10" ht="12" hidden="1" customHeight="1" x14ac:dyDescent="0.2">
      <c r="B194" s="36">
        <v>6000</v>
      </c>
      <c r="C194" s="27"/>
      <c r="D194" s="27"/>
      <c r="E194" s="27"/>
      <c r="F194" s="27"/>
      <c r="G194" s="27"/>
      <c r="H194" s="27">
        <f>Blad1!L188*(((LKL!$C$4-LKL!$E$4)/(LN((LKL!$C$4-LKL!$G$4)/(LKL!$E$4-LKL!$G$4))))/49.8329)^Blad1!$M$153</f>
        <v>0</v>
      </c>
      <c r="I194" s="27">
        <f>Blad1!N188*(((LKL!$C$4-LKL!$E$4)/(LN((LKL!$C$4-LKL!$G$4)/(LKL!$E$4-LKL!$G$4))))/49.8329)^Blad1!$O$153</f>
        <v>0</v>
      </c>
      <c r="J194" s="27">
        <f>Blad1!P188*(((LKL!$C$4-LKL!$E$4)/(LN((LKL!$C$4-LKL!$G$4)/(LKL!$E$4-LKL!$G$4))))/49.8329)^Blad1!$Q$153</f>
        <v>0</v>
      </c>
    </row>
    <row r="195" spans="2:10" ht="19.5" x14ac:dyDescent="0.35">
      <c r="B195" s="70"/>
      <c r="C195" s="70"/>
      <c r="D195" s="70"/>
      <c r="E195" s="70"/>
      <c r="F195" s="70"/>
      <c r="G195" s="70"/>
    </row>
    <row r="197" spans="2:10" x14ac:dyDescent="0.2">
      <c r="B197" s="22" t="s">
        <v>12</v>
      </c>
    </row>
    <row r="198" spans="2:10" x14ac:dyDescent="0.2">
      <c r="B198" s="22" t="s">
        <v>13</v>
      </c>
    </row>
  </sheetData>
  <sheetProtection algorithmName="SHA-512" hashValue="/rMAtIHa99LHqasNYaeWHbXUB8e8c7GTlWHdbjkqiGdKsYI1zPBeSuqe6QiPU7ODEv4t4nHOsGs7D1C3ARThLw==" saltValue="UpBACBffFB9IR27TF2M5yw==" spinCount="100000" sheet="1" objects="1" scenarios="1" selectLockedCells="1"/>
  <mergeCells count="14">
    <mergeCell ref="M54:T54"/>
    <mergeCell ref="B195:G195"/>
    <mergeCell ref="C8:J8"/>
    <mergeCell ref="B7:J7"/>
    <mergeCell ref="C54:J54"/>
    <mergeCell ref="B53:J53"/>
    <mergeCell ref="B99:J99"/>
    <mergeCell ref="M162:U162"/>
    <mergeCell ref="L61:T61"/>
    <mergeCell ref="L65:T65"/>
    <mergeCell ref="M111:U111"/>
    <mergeCell ref="C100:J100"/>
    <mergeCell ref="C151:J151"/>
    <mergeCell ref="B150:J150"/>
  </mergeCells>
  <phoneticPr fontId="0" type="noConversion"/>
  <pageMargins left="0.75" right="0.75" top="1" bottom="1" header="0.5" footer="0.5"/>
  <pageSetup paperSize="9" scale="3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7"/>
  <sheetViews>
    <sheetView topLeftCell="A61" workbookViewId="0">
      <selection activeCell="N63" sqref="N63"/>
    </sheetView>
  </sheetViews>
  <sheetFormatPr defaultColWidth="11.42578125" defaultRowHeight="20.25" x14ac:dyDescent="0.3"/>
  <cols>
    <col min="1" max="6" width="11.42578125" style="2" customWidth="1"/>
    <col min="7" max="7" width="11.42578125" style="11" customWidth="1"/>
    <col min="8" max="8" width="11.42578125" style="12" customWidth="1"/>
  </cols>
  <sheetData>
    <row r="1" spans="1:12" ht="21" thickBot="1" x14ac:dyDescent="0.35"/>
    <row r="2" spans="1:12" s="6" customFormat="1" ht="26.1" customHeight="1" thickBot="1" x14ac:dyDescent="0.35">
      <c r="A2" s="7" t="s">
        <v>0</v>
      </c>
      <c r="B2" s="8"/>
      <c r="C2" s="10"/>
      <c r="D2" s="8"/>
      <c r="E2" s="8"/>
      <c r="F2" s="9"/>
      <c r="G2" s="5"/>
      <c r="H2" s="12"/>
    </row>
    <row r="3" spans="1:12" s="6" customFormat="1" ht="26.1" customHeight="1" thickBot="1" x14ac:dyDescent="0.35">
      <c r="A3" s="7">
        <v>10</v>
      </c>
      <c r="B3" s="8"/>
      <c r="C3" s="8">
        <v>11</v>
      </c>
      <c r="D3" s="8">
        <v>21</v>
      </c>
      <c r="E3" s="8">
        <v>22</v>
      </c>
      <c r="F3" s="9">
        <v>33</v>
      </c>
      <c r="G3" s="5"/>
      <c r="H3" s="13">
        <v>10</v>
      </c>
      <c r="I3" s="8">
        <v>11</v>
      </c>
      <c r="J3" s="8">
        <v>21</v>
      </c>
      <c r="K3" s="8">
        <v>22</v>
      </c>
      <c r="L3" s="9">
        <v>33</v>
      </c>
    </row>
    <row r="4" spans="1:12" ht="12.75" x14ac:dyDescent="0.2">
      <c r="A4" s="2">
        <f>(G4*H4)/1000</f>
        <v>124.96479999999998</v>
      </c>
      <c r="C4" s="2">
        <f>(G4*I4)/1000</f>
        <v>189.2</v>
      </c>
      <c r="D4" s="2">
        <f>(G4*J4)/1000</f>
        <v>294.8</v>
      </c>
      <c r="E4" s="2">
        <f>(G4*K4)/1000</f>
        <v>354.4</v>
      </c>
      <c r="F4" s="2">
        <f>(G4*L4)/1000</f>
        <v>503.6</v>
      </c>
      <c r="G4" s="11">
        <v>400</v>
      </c>
      <c r="H4" s="14">
        <f>332*0.941</f>
        <v>312.41199999999998</v>
      </c>
      <c r="I4">
        <v>473</v>
      </c>
      <c r="J4">
        <v>737</v>
      </c>
      <c r="K4">
        <v>886</v>
      </c>
      <c r="L4">
        <v>1259</v>
      </c>
    </row>
    <row r="5" spans="1:12" ht="12.75" x14ac:dyDescent="0.2">
      <c r="A5" s="2">
        <f t="shared" ref="A5:A19" si="0">(G5*H5)/1000</f>
        <v>156.20599999999999</v>
      </c>
      <c r="C5" s="2">
        <f t="shared" ref="C5:C19" si="1">(G5*I5)/1000</f>
        <v>236.5</v>
      </c>
      <c r="D5" s="2">
        <f t="shared" ref="D5:D19" si="2">(G5*J5)/1000</f>
        <v>368.5</v>
      </c>
      <c r="E5" s="2">
        <f t="shared" ref="E5:E19" si="3">(G5*K5)/1000</f>
        <v>443</v>
      </c>
      <c r="F5" s="2">
        <f t="shared" ref="F5:F19" si="4">(G5*L5)/1000</f>
        <v>629.5</v>
      </c>
      <c r="G5" s="11">
        <v>500</v>
      </c>
      <c r="H5" s="14">
        <f t="shared" ref="H5:H12" si="5">332*0.941</f>
        <v>312.41199999999998</v>
      </c>
      <c r="I5">
        <v>473</v>
      </c>
      <c r="J5">
        <v>737</v>
      </c>
      <c r="K5">
        <v>886</v>
      </c>
      <c r="L5">
        <v>1259</v>
      </c>
    </row>
    <row r="6" spans="1:12" ht="12.75" x14ac:dyDescent="0.2">
      <c r="A6" s="2">
        <f t="shared" si="0"/>
        <v>187.44719999999998</v>
      </c>
      <c r="C6" s="2">
        <f t="shared" si="1"/>
        <v>283.8</v>
      </c>
      <c r="D6" s="2">
        <f t="shared" si="2"/>
        <v>442.2</v>
      </c>
      <c r="E6" s="2">
        <f t="shared" si="3"/>
        <v>531.6</v>
      </c>
      <c r="F6" s="2">
        <f t="shared" si="4"/>
        <v>755.4</v>
      </c>
      <c r="G6" s="11">
        <v>600</v>
      </c>
      <c r="H6" s="14">
        <f t="shared" si="5"/>
        <v>312.41199999999998</v>
      </c>
      <c r="I6">
        <v>473</v>
      </c>
      <c r="J6">
        <v>737</v>
      </c>
      <c r="K6">
        <v>886</v>
      </c>
      <c r="L6">
        <v>1259</v>
      </c>
    </row>
    <row r="7" spans="1:12" ht="12.75" x14ac:dyDescent="0.2">
      <c r="A7" s="2">
        <f t="shared" si="0"/>
        <v>218.2236</v>
      </c>
      <c r="C7" s="2">
        <f t="shared" si="1"/>
        <v>331.1</v>
      </c>
      <c r="D7" s="2">
        <f t="shared" si="2"/>
        <v>515.9</v>
      </c>
      <c r="E7" s="2">
        <f t="shared" si="3"/>
        <v>620.20000000000005</v>
      </c>
      <c r="F7" s="2">
        <f t="shared" si="4"/>
        <v>881.3</v>
      </c>
      <c r="G7" s="11">
        <v>700</v>
      </c>
      <c r="H7" s="14">
        <f>332*0.939</f>
        <v>311.74799999999999</v>
      </c>
      <c r="I7">
        <v>473</v>
      </c>
      <c r="J7">
        <v>737</v>
      </c>
      <c r="K7">
        <v>886</v>
      </c>
      <c r="L7">
        <v>1259</v>
      </c>
    </row>
    <row r="8" spans="1:12" ht="12.75" x14ac:dyDescent="0.2">
      <c r="A8" s="2">
        <f t="shared" si="0"/>
        <v>249.92959999999997</v>
      </c>
      <c r="C8" s="2">
        <f t="shared" si="1"/>
        <v>378.4</v>
      </c>
      <c r="D8" s="2">
        <f t="shared" si="2"/>
        <v>589.6</v>
      </c>
      <c r="E8" s="2">
        <f t="shared" si="3"/>
        <v>708.8</v>
      </c>
      <c r="F8" s="2">
        <f t="shared" si="4"/>
        <v>1007.2</v>
      </c>
      <c r="G8" s="11">
        <v>800</v>
      </c>
      <c r="H8" s="14">
        <f t="shared" si="5"/>
        <v>312.41199999999998</v>
      </c>
      <c r="I8">
        <v>473</v>
      </c>
      <c r="J8">
        <v>737</v>
      </c>
      <c r="K8">
        <v>886</v>
      </c>
      <c r="L8">
        <v>1259</v>
      </c>
    </row>
    <row r="9" spans="1:12" ht="12.75" x14ac:dyDescent="0.2">
      <c r="A9" s="2">
        <f t="shared" si="0"/>
        <v>281.17079999999999</v>
      </c>
      <c r="C9" s="2">
        <v>425.7</v>
      </c>
      <c r="D9" s="2">
        <f t="shared" si="2"/>
        <v>663.3</v>
      </c>
      <c r="E9" s="2">
        <f t="shared" si="3"/>
        <v>797.4</v>
      </c>
      <c r="F9" s="2">
        <f t="shared" si="4"/>
        <v>1133.0999999999999</v>
      </c>
      <c r="G9" s="11">
        <v>900</v>
      </c>
      <c r="H9" s="14">
        <f t="shared" si="5"/>
        <v>312.41199999999998</v>
      </c>
      <c r="I9">
        <v>473</v>
      </c>
      <c r="J9">
        <v>737</v>
      </c>
      <c r="K9">
        <v>886</v>
      </c>
      <c r="L9">
        <v>1259</v>
      </c>
    </row>
    <row r="10" spans="1:12" ht="12.75" x14ac:dyDescent="0.2">
      <c r="A10" s="2">
        <f t="shared" si="0"/>
        <v>312.41199999999998</v>
      </c>
      <c r="C10" s="2">
        <f t="shared" si="1"/>
        <v>473</v>
      </c>
      <c r="D10" s="2">
        <f t="shared" si="2"/>
        <v>737</v>
      </c>
      <c r="E10" s="2">
        <f t="shared" si="3"/>
        <v>886</v>
      </c>
      <c r="F10" s="2">
        <f t="shared" si="4"/>
        <v>1259</v>
      </c>
      <c r="G10" s="11">
        <v>1000</v>
      </c>
      <c r="H10" s="14">
        <f t="shared" si="5"/>
        <v>312.41199999999998</v>
      </c>
      <c r="I10">
        <v>473</v>
      </c>
      <c r="J10">
        <v>737</v>
      </c>
      <c r="K10">
        <v>886</v>
      </c>
      <c r="L10">
        <v>1259</v>
      </c>
    </row>
    <row r="11" spans="1:12" ht="12.75" x14ac:dyDescent="0.2">
      <c r="A11" s="2">
        <f t="shared" si="0"/>
        <v>343.65319999999997</v>
      </c>
      <c r="C11" s="2">
        <v>520.29999999999995</v>
      </c>
      <c r="D11" s="2">
        <f t="shared" si="2"/>
        <v>810.7</v>
      </c>
      <c r="E11" s="2">
        <f t="shared" si="3"/>
        <v>974.6</v>
      </c>
      <c r="F11" s="2">
        <f t="shared" si="4"/>
        <v>1384.9</v>
      </c>
      <c r="G11" s="11">
        <v>1100</v>
      </c>
      <c r="H11" s="14">
        <f t="shared" si="5"/>
        <v>312.41199999999998</v>
      </c>
      <c r="I11">
        <v>473</v>
      </c>
      <c r="J11">
        <v>737</v>
      </c>
      <c r="K11">
        <v>886</v>
      </c>
      <c r="L11">
        <v>1259</v>
      </c>
    </row>
    <row r="12" spans="1:12" ht="12.75" x14ac:dyDescent="0.2">
      <c r="A12" s="2">
        <f t="shared" si="0"/>
        <v>374.89439999999996</v>
      </c>
      <c r="C12" s="2">
        <f t="shared" si="1"/>
        <v>567.6</v>
      </c>
      <c r="D12" s="2">
        <f t="shared" si="2"/>
        <v>884.4</v>
      </c>
      <c r="E12" s="2">
        <f t="shared" si="3"/>
        <v>1063.2</v>
      </c>
      <c r="F12" s="2">
        <f t="shared" si="4"/>
        <v>1510.8</v>
      </c>
      <c r="G12" s="11">
        <v>1200</v>
      </c>
      <c r="H12" s="14">
        <f t="shared" si="5"/>
        <v>312.41199999999998</v>
      </c>
      <c r="I12">
        <v>473</v>
      </c>
      <c r="J12">
        <v>737</v>
      </c>
      <c r="K12">
        <v>886</v>
      </c>
      <c r="L12">
        <v>1259</v>
      </c>
    </row>
    <row r="13" spans="1:12" ht="12.75" x14ac:dyDescent="0.2">
      <c r="A13" s="2">
        <f t="shared" si="0"/>
        <v>436.91199999999998</v>
      </c>
      <c r="C13" s="2">
        <f t="shared" si="1"/>
        <v>662.2</v>
      </c>
      <c r="D13" s="2">
        <f t="shared" si="2"/>
        <v>1031.8</v>
      </c>
      <c r="E13" s="2">
        <f t="shared" si="3"/>
        <v>1240.4000000000001</v>
      </c>
      <c r="F13" s="2">
        <f t="shared" si="4"/>
        <v>1762.6</v>
      </c>
      <c r="G13" s="11">
        <v>1400</v>
      </c>
      <c r="H13" s="14">
        <f>332*0.94</f>
        <v>312.08</v>
      </c>
      <c r="I13">
        <v>473</v>
      </c>
      <c r="J13">
        <v>737</v>
      </c>
      <c r="K13">
        <v>886</v>
      </c>
      <c r="L13">
        <v>1259</v>
      </c>
    </row>
    <row r="14" spans="1:12" ht="12.75" x14ac:dyDescent="0.2">
      <c r="A14" s="2">
        <f t="shared" si="0"/>
        <v>499.32799999999997</v>
      </c>
      <c r="C14" s="2">
        <f t="shared" si="1"/>
        <v>756.8</v>
      </c>
      <c r="D14" s="2">
        <f t="shared" si="2"/>
        <v>1179.2</v>
      </c>
      <c r="E14" s="2">
        <f t="shared" si="3"/>
        <v>1417.6</v>
      </c>
      <c r="F14" s="2">
        <f t="shared" si="4"/>
        <v>2014.4</v>
      </c>
      <c r="G14" s="11">
        <v>1600</v>
      </c>
      <c r="H14" s="14">
        <f t="shared" ref="H14:H19" si="6">332*0.94</f>
        <v>312.08</v>
      </c>
      <c r="I14">
        <v>473</v>
      </c>
      <c r="J14">
        <v>737</v>
      </c>
      <c r="K14">
        <v>886</v>
      </c>
      <c r="L14">
        <v>1259</v>
      </c>
    </row>
    <row r="15" spans="1:12" ht="12.75" x14ac:dyDescent="0.2">
      <c r="A15" s="2">
        <f t="shared" si="0"/>
        <v>561.74400000000003</v>
      </c>
      <c r="C15" s="2">
        <f t="shared" si="1"/>
        <v>851.4</v>
      </c>
      <c r="D15" s="2">
        <f t="shared" si="2"/>
        <v>1326.6</v>
      </c>
      <c r="E15" s="2">
        <f t="shared" si="3"/>
        <v>1594.8</v>
      </c>
      <c r="F15" s="2">
        <f t="shared" si="4"/>
        <v>2266.1999999999998</v>
      </c>
      <c r="G15" s="11">
        <v>1800</v>
      </c>
      <c r="H15" s="14">
        <f t="shared" si="6"/>
        <v>312.08</v>
      </c>
      <c r="I15">
        <v>473</v>
      </c>
      <c r="J15">
        <v>737</v>
      </c>
      <c r="K15">
        <v>886</v>
      </c>
      <c r="L15">
        <v>1259</v>
      </c>
    </row>
    <row r="16" spans="1:12" ht="12.75" x14ac:dyDescent="0.2">
      <c r="A16" s="2">
        <f t="shared" si="0"/>
        <v>624.16</v>
      </c>
      <c r="C16" s="2">
        <f t="shared" si="1"/>
        <v>946</v>
      </c>
      <c r="D16" s="2">
        <f t="shared" si="2"/>
        <v>1474</v>
      </c>
      <c r="E16" s="2">
        <f t="shared" si="3"/>
        <v>1772</v>
      </c>
      <c r="F16" s="2">
        <f t="shared" si="4"/>
        <v>2518</v>
      </c>
      <c r="G16" s="11">
        <v>2000</v>
      </c>
      <c r="H16" s="14">
        <f t="shared" si="6"/>
        <v>312.08</v>
      </c>
      <c r="I16">
        <v>473</v>
      </c>
      <c r="J16">
        <v>737</v>
      </c>
      <c r="K16">
        <v>886</v>
      </c>
      <c r="L16">
        <v>1259</v>
      </c>
    </row>
    <row r="17" spans="1:12" ht="12.75" x14ac:dyDescent="0.2">
      <c r="A17" s="2">
        <f t="shared" si="0"/>
        <v>717.78399999999999</v>
      </c>
      <c r="C17" s="2">
        <f t="shared" si="1"/>
        <v>1087.9000000000001</v>
      </c>
      <c r="D17" s="2">
        <f t="shared" si="2"/>
        <v>1695.1</v>
      </c>
      <c r="E17" s="2">
        <f t="shared" si="3"/>
        <v>2037.8</v>
      </c>
      <c r="F17" s="2">
        <f t="shared" si="4"/>
        <v>2895.7</v>
      </c>
      <c r="G17" s="3">
        <v>2300</v>
      </c>
      <c r="H17" s="14">
        <f t="shared" si="6"/>
        <v>312.08</v>
      </c>
      <c r="I17">
        <v>473</v>
      </c>
      <c r="J17">
        <v>737</v>
      </c>
      <c r="K17">
        <v>886</v>
      </c>
      <c r="L17">
        <v>1259</v>
      </c>
    </row>
    <row r="18" spans="1:12" ht="12.75" x14ac:dyDescent="0.2">
      <c r="A18" s="2">
        <f t="shared" si="0"/>
        <v>811.40800000000002</v>
      </c>
      <c r="C18" s="2">
        <f t="shared" si="1"/>
        <v>1229.8</v>
      </c>
      <c r="D18" s="2">
        <f t="shared" si="2"/>
        <v>1916.2</v>
      </c>
      <c r="E18" s="2">
        <f t="shared" si="3"/>
        <v>2303.6</v>
      </c>
      <c r="F18" s="2">
        <f t="shared" si="4"/>
        <v>3273.4</v>
      </c>
      <c r="G18" s="3">
        <v>2600</v>
      </c>
      <c r="H18" s="14">
        <f t="shared" si="6"/>
        <v>312.08</v>
      </c>
      <c r="I18">
        <v>473</v>
      </c>
      <c r="J18">
        <v>737</v>
      </c>
      <c r="K18">
        <v>886</v>
      </c>
      <c r="L18">
        <v>1259</v>
      </c>
    </row>
    <row r="19" spans="1:12" ht="13.5" thickBot="1" x14ac:dyDescent="0.25">
      <c r="A19" s="2">
        <f t="shared" si="0"/>
        <v>936.24</v>
      </c>
      <c r="C19" s="2">
        <f t="shared" si="1"/>
        <v>1419</v>
      </c>
      <c r="D19" s="2">
        <f t="shared" si="2"/>
        <v>2211</v>
      </c>
      <c r="E19" s="2">
        <f t="shared" si="3"/>
        <v>2658</v>
      </c>
      <c r="F19" s="2">
        <f t="shared" si="4"/>
        <v>3777</v>
      </c>
      <c r="G19" s="3">
        <v>3000</v>
      </c>
      <c r="H19" s="14">
        <f t="shared" si="6"/>
        <v>312.08</v>
      </c>
      <c r="I19">
        <v>473</v>
      </c>
      <c r="J19">
        <v>737</v>
      </c>
      <c r="K19">
        <v>886</v>
      </c>
      <c r="L19">
        <v>1259</v>
      </c>
    </row>
    <row r="20" spans="1:12" ht="26.1" customHeight="1" thickBot="1" x14ac:dyDescent="0.35">
      <c r="A20" s="7" t="s">
        <v>4</v>
      </c>
      <c r="B20" s="8"/>
      <c r="C20" s="10"/>
      <c r="D20" s="8"/>
      <c r="E20" s="8"/>
      <c r="F20" s="9"/>
    </row>
    <row r="21" spans="1:12" ht="26.1" customHeight="1" thickBot="1" x14ac:dyDescent="0.35">
      <c r="A21" s="7">
        <v>10</v>
      </c>
      <c r="B21" s="8"/>
      <c r="C21" s="8">
        <v>11</v>
      </c>
      <c r="D21" s="8">
        <v>21</v>
      </c>
      <c r="E21" s="8">
        <v>22</v>
      </c>
      <c r="F21" s="9">
        <v>33</v>
      </c>
      <c r="H21" s="13">
        <v>10</v>
      </c>
      <c r="I21" s="8">
        <v>11</v>
      </c>
      <c r="J21" s="8">
        <v>21</v>
      </c>
      <c r="K21" s="8">
        <v>22</v>
      </c>
      <c r="L21" s="9">
        <v>33</v>
      </c>
    </row>
    <row r="22" spans="1:12" x14ac:dyDescent="0.3">
      <c r="A22" s="29">
        <f t="shared" ref="A22:A37" si="7">(G22*H22)/1000</f>
        <v>161.53880000000001</v>
      </c>
      <c r="C22" s="2">
        <f>(G22*I22)/1000</f>
        <v>255.2</v>
      </c>
      <c r="D22" s="2">
        <f>(G22*J22)/1000</f>
        <v>386</v>
      </c>
      <c r="E22" s="2">
        <f>(G22*K22)/1000</f>
        <v>466.4</v>
      </c>
      <c r="F22" s="2">
        <f>(G22*L22)/1000</f>
        <v>655.20000000000005</v>
      </c>
      <c r="G22" s="11">
        <v>400</v>
      </c>
      <c r="H22" s="12">
        <f>431*0.937</f>
        <v>403.84700000000004</v>
      </c>
      <c r="I22">
        <v>638</v>
      </c>
      <c r="J22">
        <v>965</v>
      </c>
      <c r="K22">
        <v>1166</v>
      </c>
      <c r="L22">
        <v>1638</v>
      </c>
    </row>
    <row r="23" spans="1:12" x14ac:dyDescent="0.3">
      <c r="A23" s="29">
        <f t="shared" si="7"/>
        <v>202.57</v>
      </c>
      <c r="C23" s="2">
        <f t="shared" ref="C23:C37" si="8">(G23*I23)/1000</f>
        <v>319</v>
      </c>
      <c r="D23" s="2">
        <f t="shared" ref="D23:D37" si="9">(G23*J23)/1000</f>
        <v>482.5</v>
      </c>
      <c r="E23" s="2">
        <f t="shared" ref="E23:E37" si="10">(G23*K23)/1000</f>
        <v>583</v>
      </c>
      <c r="F23" s="2">
        <f t="shared" ref="F23:F37" si="11">(G23*L23)/1000</f>
        <v>819</v>
      </c>
      <c r="G23" s="11">
        <v>500</v>
      </c>
      <c r="H23" s="12">
        <f>431*0.94</f>
        <v>405.14</v>
      </c>
      <c r="I23">
        <v>638</v>
      </c>
      <c r="J23">
        <v>965</v>
      </c>
      <c r="K23">
        <v>1166</v>
      </c>
      <c r="L23">
        <v>1638</v>
      </c>
    </row>
    <row r="24" spans="1:12" x14ac:dyDescent="0.3">
      <c r="A24" s="29">
        <f t="shared" si="7"/>
        <v>243.60119999999998</v>
      </c>
      <c r="C24" s="2">
        <f t="shared" si="8"/>
        <v>382.8</v>
      </c>
      <c r="D24" s="2">
        <f t="shared" si="9"/>
        <v>579</v>
      </c>
      <c r="E24" s="2">
        <f t="shared" si="10"/>
        <v>699.6</v>
      </c>
      <c r="F24" s="2">
        <f t="shared" si="11"/>
        <v>982.8</v>
      </c>
      <c r="G24" s="11">
        <v>600</v>
      </c>
      <c r="H24" s="12">
        <f>431*0.942</f>
        <v>406.00199999999995</v>
      </c>
      <c r="I24">
        <v>638</v>
      </c>
      <c r="J24">
        <v>965</v>
      </c>
      <c r="K24">
        <v>1166</v>
      </c>
      <c r="L24">
        <v>1638</v>
      </c>
    </row>
    <row r="25" spans="1:12" x14ac:dyDescent="0.3">
      <c r="A25" s="29">
        <f t="shared" si="7"/>
        <v>284.20139999999998</v>
      </c>
      <c r="C25" s="2">
        <f t="shared" si="8"/>
        <v>446.6</v>
      </c>
      <c r="D25" s="2">
        <f t="shared" si="9"/>
        <v>675.5</v>
      </c>
      <c r="E25" s="2">
        <f t="shared" si="10"/>
        <v>816.2</v>
      </c>
      <c r="F25" s="2">
        <f t="shared" si="11"/>
        <v>1146.5999999999999</v>
      </c>
      <c r="G25" s="11">
        <v>700</v>
      </c>
      <c r="H25" s="12">
        <f>431*0.942</f>
        <v>406.00199999999995</v>
      </c>
      <c r="I25">
        <v>638</v>
      </c>
      <c r="J25">
        <v>965</v>
      </c>
      <c r="K25">
        <v>1166</v>
      </c>
      <c r="L25">
        <v>1638</v>
      </c>
    </row>
    <row r="26" spans="1:12" x14ac:dyDescent="0.3">
      <c r="A26" s="29">
        <f t="shared" si="7"/>
        <v>324.80159999999995</v>
      </c>
      <c r="C26" s="2">
        <f t="shared" si="8"/>
        <v>510.4</v>
      </c>
      <c r="D26" s="2">
        <f t="shared" si="9"/>
        <v>772</v>
      </c>
      <c r="E26" s="2">
        <f t="shared" si="10"/>
        <v>932.8</v>
      </c>
      <c r="F26" s="2">
        <f t="shared" si="11"/>
        <v>1310.4000000000001</v>
      </c>
      <c r="G26" s="11">
        <v>800</v>
      </c>
      <c r="H26" s="12">
        <f>431*0.942</f>
        <v>406.00199999999995</v>
      </c>
      <c r="I26">
        <v>638</v>
      </c>
      <c r="J26">
        <v>965</v>
      </c>
      <c r="K26">
        <v>1166</v>
      </c>
      <c r="L26">
        <v>1638</v>
      </c>
    </row>
    <row r="27" spans="1:12" x14ac:dyDescent="0.3">
      <c r="A27" s="29">
        <f t="shared" si="7"/>
        <v>365.40179999999992</v>
      </c>
      <c r="C27" s="2">
        <v>574.20000000000005</v>
      </c>
      <c r="D27" s="2">
        <f t="shared" si="9"/>
        <v>868.5</v>
      </c>
      <c r="E27" s="2">
        <f t="shared" si="10"/>
        <v>1049.4000000000001</v>
      </c>
      <c r="F27" s="2">
        <f t="shared" si="11"/>
        <v>1474.2</v>
      </c>
      <c r="G27" s="11">
        <v>900</v>
      </c>
      <c r="H27" s="12">
        <f>431*0.942</f>
        <v>406.00199999999995</v>
      </c>
      <c r="I27">
        <v>638</v>
      </c>
      <c r="J27">
        <v>965</v>
      </c>
      <c r="K27">
        <v>1166</v>
      </c>
      <c r="L27">
        <v>1638</v>
      </c>
    </row>
    <row r="28" spans="1:12" x14ac:dyDescent="0.3">
      <c r="A28" s="29">
        <f t="shared" si="7"/>
        <v>408.15699999999998</v>
      </c>
      <c r="C28" s="2">
        <f t="shared" si="8"/>
        <v>638</v>
      </c>
      <c r="D28" s="2">
        <f t="shared" si="9"/>
        <v>965</v>
      </c>
      <c r="E28" s="2">
        <f t="shared" si="10"/>
        <v>1166</v>
      </c>
      <c r="F28" s="2">
        <f t="shared" si="11"/>
        <v>1638</v>
      </c>
      <c r="G28" s="11">
        <v>1000</v>
      </c>
      <c r="H28" s="12">
        <f>431*0.947</f>
        <v>408.15699999999998</v>
      </c>
      <c r="I28">
        <v>638</v>
      </c>
      <c r="J28">
        <v>965</v>
      </c>
      <c r="K28">
        <v>1166</v>
      </c>
      <c r="L28">
        <v>1638</v>
      </c>
    </row>
    <row r="29" spans="1:12" x14ac:dyDescent="0.3">
      <c r="A29" s="29">
        <f t="shared" si="7"/>
        <v>446.12809999999996</v>
      </c>
      <c r="C29" s="2">
        <v>701.8</v>
      </c>
      <c r="D29" s="2">
        <f t="shared" si="9"/>
        <v>1061.5</v>
      </c>
      <c r="E29" s="2">
        <f t="shared" si="10"/>
        <v>1282.5999999999999</v>
      </c>
      <c r="F29" s="2">
        <f t="shared" si="11"/>
        <v>1801.8</v>
      </c>
      <c r="G29" s="11">
        <v>1100</v>
      </c>
      <c r="H29" s="12">
        <f>431*0.941</f>
        <v>405.57099999999997</v>
      </c>
      <c r="I29">
        <v>638</v>
      </c>
      <c r="J29">
        <v>965</v>
      </c>
      <c r="K29">
        <v>1166</v>
      </c>
      <c r="L29">
        <v>1638</v>
      </c>
    </row>
    <row r="30" spans="1:12" x14ac:dyDescent="0.3">
      <c r="A30" s="29">
        <f t="shared" si="7"/>
        <v>486.16800000000001</v>
      </c>
      <c r="C30" s="2">
        <f t="shared" si="8"/>
        <v>765.6</v>
      </c>
      <c r="D30" s="2">
        <f t="shared" si="9"/>
        <v>1158</v>
      </c>
      <c r="E30" s="2">
        <f t="shared" si="10"/>
        <v>1399.2</v>
      </c>
      <c r="F30" s="2">
        <f t="shared" si="11"/>
        <v>1965.6</v>
      </c>
      <c r="G30" s="11">
        <v>1200</v>
      </c>
      <c r="H30" s="12">
        <f>431*0.94</f>
        <v>405.14</v>
      </c>
      <c r="I30">
        <v>638</v>
      </c>
      <c r="J30">
        <v>965</v>
      </c>
      <c r="K30">
        <v>1166</v>
      </c>
      <c r="L30">
        <v>1638</v>
      </c>
    </row>
    <row r="31" spans="1:12" x14ac:dyDescent="0.3">
      <c r="A31" s="29">
        <f t="shared" si="7"/>
        <v>567.19600000000003</v>
      </c>
      <c r="C31" s="2">
        <f t="shared" si="8"/>
        <v>893.2</v>
      </c>
      <c r="D31" s="2">
        <f t="shared" si="9"/>
        <v>1351</v>
      </c>
      <c r="E31" s="2">
        <f t="shared" si="10"/>
        <v>1632.4</v>
      </c>
      <c r="F31" s="2">
        <f t="shared" si="11"/>
        <v>2293.1999999999998</v>
      </c>
      <c r="G31" s="11">
        <v>1400</v>
      </c>
      <c r="H31" s="12">
        <f t="shared" ref="H31:H37" si="12">431*0.94</f>
        <v>405.14</v>
      </c>
      <c r="I31">
        <v>638</v>
      </c>
      <c r="J31">
        <v>965</v>
      </c>
      <c r="K31">
        <v>1166</v>
      </c>
      <c r="L31">
        <v>1638</v>
      </c>
    </row>
    <row r="32" spans="1:12" x14ac:dyDescent="0.3">
      <c r="A32" s="29">
        <f t="shared" si="7"/>
        <v>648.22400000000005</v>
      </c>
      <c r="C32" s="2">
        <f t="shared" si="8"/>
        <v>1020.8</v>
      </c>
      <c r="D32" s="2">
        <f t="shared" si="9"/>
        <v>1544</v>
      </c>
      <c r="E32" s="2">
        <f t="shared" si="10"/>
        <v>1865.6</v>
      </c>
      <c r="F32" s="2">
        <f t="shared" si="11"/>
        <v>2620.8000000000002</v>
      </c>
      <c r="G32" s="11">
        <v>1600</v>
      </c>
      <c r="H32" s="12">
        <f t="shared" si="12"/>
        <v>405.14</v>
      </c>
      <c r="I32">
        <v>638</v>
      </c>
      <c r="J32">
        <v>965</v>
      </c>
      <c r="K32">
        <v>1166</v>
      </c>
      <c r="L32">
        <v>1638</v>
      </c>
    </row>
    <row r="33" spans="1:12" x14ac:dyDescent="0.3">
      <c r="A33" s="29">
        <f t="shared" si="7"/>
        <v>729.25199999999995</v>
      </c>
      <c r="C33" s="2">
        <f t="shared" si="8"/>
        <v>1148.4000000000001</v>
      </c>
      <c r="D33" s="2">
        <f t="shared" si="9"/>
        <v>1737</v>
      </c>
      <c r="E33" s="2">
        <f t="shared" si="10"/>
        <v>2098.8000000000002</v>
      </c>
      <c r="F33" s="2">
        <f t="shared" si="11"/>
        <v>2948.4</v>
      </c>
      <c r="G33" s="11">
        <v>1800</v>
      </c>
      <c r="H33" s="12">
        <f t="shared" si="12"/>
        <v>405.14</v>
      </c>
      <c r="I33">
        <v>638</v>
      </c>
      <c r="J33">
        <v>965</v>
      </c>
      <c r="K33">
        <v>1166</v>
      </c>
      <c r="L33">
        <v>1638</v>
      </c>
    </row>
    <row r="34" spans="1:12" x14ac:dyDescent="0.3">
      <c r="A34" s="29">
        <f t="shared" si="7"/>
        <v>810.28</v>
      </c>
      <c r="C34" s="2">
        <f t="shared" si="8"/>
        <v>1276</v>
      </c>
      <c r="D34" s="2">
        <f t="shared" si="9"/>
        <v>1930</v>
      </c>
      <c r="E34" s="2">
        <f t="shared" si="10"/>
        <v>2332</v>
      </c>
      <c r="F34" s="2">
        <f t="shared" si="11"/>
        <v>3276</v>
      </c>
      <c r="G34" s="11">
        <v>2000</v>
      </c>
      <c r="H34" s="12">
        <f t="shared" si="12"/>
        <v>405.14</v>
      </c>
      <c r="I34">
        <v>638</v>
      </c>
      <c r="J34">
        <v>965</v>
      </c>
      <c r="K34">
        <v>1166</v>
      </c>
      <c r="L34">
        <v>1638</v>
      </c>
    </row>
    <row r="35" spans="1:12" x14ac:dyDescent="0.3">
      <c r="A35" s="29">
        <f t="shared" si="7"/>
        <v>931.822</v>
      </c>
      <c r="C35" s="2">
        <f t="shared" si="8"/>
        <v>1467.4</v>
      </c>
      <c r="D35" s="2">
        <f t="shared" si="9"/>
        <v>2219.5</v>
      </c>
      <c r="E35" s="2">
        <f t="shared" si="10"/>
        <v>2681.8</v>
      </c>
      <c r="F35" s="2">
        <f t="shared" si="11"/>
        <v>3767.4</v>
      </c>
      <c r="G35" s="3">
        <v>2300</v>
      </c>
      <c r="H35" s="12">
        <f t="shared" si="12"/>
        <v>405.14</v>
      </c>
      <c r="I35">
        <v>638</v>
      </c>
      <c r="J35">
        <v>965</v>
      </c>
      <c r="K35">
        <v>1166</v>
      </c>
      <c r="L35">
        <v>1638</v>
      </c>
    </row>
    <row r="36" spans="1:12" x14ac:dyDescent="0.3">
      <c r="A36" s="29">
        <f t="shared" si="7"/>
        <v>1053.364</v>
      </c>
      <c r="C36" s="2">
        <f t="shared" si="8"/>
        <v>1658.8</v>
      </c>
      <c r="D36" s="2">
        <f t="shared" si="9"/>
        <v>2509</v>
      </c>
      <c r="E36" s="2">
        <f t="shared" si="10"/>
        <v>3031.6</v>
      </c>
      <c r="F36" s="2">
        <f t="shared" si="11"/>
        <v>4258.8</v>
      </c>
      <c r="G36" s="3">
        <v>2600</v>
      </c>
      <c r="H36" s="12">
        <f t="shared" si="12"/>
        <v>405.14</v>
      </c>
      <c r="I36">
        <v>638</v>
      </c>
      <c r="J36">
        <v>965</v>
      </c>
      <c r="K36">
        <v>1166</v>
      </c>
      <c r="L36">
        <v>1638</v>
      </c>
    </row>
    <row r="37" spans="1:12" x14ac:dyDescent="0.3">
      <c r="A37" s="29">
        <f t="shared" si="7"/>
        <v>1215.42</v>
      </c>
      <c r="C37" s="2">
        <f t="shared" si="8"/>
        <v>1914</v>
      </c>
      <c r="D37" s="2">
        <f t="shared" si="9"/>
        <v>2895</v>
      </c>
      <c r="E37" s="2">
        <f t="shared" si="10"/>
        <v>3498</v>
      </c>
      <c r="F37" s="2">
        <f t="shared" si="11"/>
        <v>4914</v>
      </c>
      <c r="G37" s="3">
        <v>3000</v>
      </c>
      <c r="H37" s="12">
        <f t="shared" si="12"/>
        <v>405.14</v>
      </c>
      <c r="I37">
        <v>638</v>
      </c>
      <c r="J37">
        <v>965</v>
      </c>
      <c r="K37">
        <v>1166</v>
      </c>
      <c r="L37">
        <v>1638</v>
      </c>
    </row>
    <row r="38" spans="1:12" ht="21" thickBot="1" x14ac:dyDescent="0.35">
      <c r="A38" s="3"/>
      <c r="C38" s="3"/>
      <c r="D38" s="3"/>
      <c r="E38" s="3"/>
      <c r="F38" s="3"/>
    </row>
    <row r="39" spans="1:12" ht="26.1" customHeight="1" thickBot="1" x14ac:dyDescent="0.35">
      <c r="A39" s="7" t="s">
        <v>3</v>
      </c>
      <c r="B39" s="8"/>
      <c r="C39" s="10"/>
      <c r="D39" s="8"/>
      <c r="E39" s="8"/>
      <c r="F39" s="9"/>
    </row>
    <row r="40" spans="1:12" ht="26.1" customHeight="1" thickBot="1" x14ac:dyDescent="0.35">
      <c r="A40" s="7">
        <v>10</v>
      </c>
      <c r="B40" s="8"/>
      <c r="C40" s="8">
        <v>11</v>
      </c>
      <c r="D40" s="8">
        <v>21</v>
      </c>
      <c r="E40" s="8">
        <v>22</v>
      </c>
      <c r="F40" s="9">
        <v>33</v>
      </c>
      <c r="H40" s="13">
        <v>10</v>
      </c>
      <c r="I40" s="8">
        <v>11</v>
      </c>
      <c r="J40" s="8">
        <v>21</v>
      </c>
      <c r="K40" s="8">
        <v>22</v>
      </c>
      <c r="L40" s="9">
        <v>33</v>
      </c>
    </row>
    <row r="41" spans="1:12" x14ac:dyDescent="0.3">
      <c r="A41" s="29">
        <f>(G41*H41)/1000</f>
        <v>198.52799999999999</v>
      </c>
      <c r="C41" s="2">
        <f>(G41*I41)/1000</f>
        <v>322</v>
      </c>
      <c r="D41" s="2">
        <f>(G41*J41)/1000</f>
        <v>476</v>
      </c>
      <c r="E41" s="2">
        <f>(G41*K41)/1000</f>
        <v>577.20000000000005</v>
      </c>
      <c r="F41" s="2">
        <f>(G41*L41)/1000</f>
        <v>804.4</v>
      </c>
      <c r="G41" s="11">
        <v>400</v>
      </c>
      <c r="H41" s="12">
        <f>528*0.94</f>
        <v>496.32</v>
      </c>
      <c r="I41" s="3">
        <v>805</v>
      </c>
      <c r="J41" s="3">
        <v>1190</v>
      </c>
      <c r="K41" s="3">
        <v>1443</v>
      </c>
      <c r="L41" s="3">
        <v>2011</v>
      </c>
    </row>
    <row r="42" spans="1:12" x14ac:dyDescent="0.3">
      <c r="A42" s="29">
        <f t="shared" ref="A42:A56" si="13">(G42*H42)/1000</f>
        <v>248.16</v>
      </c>
      <c r="C42" s="2">
        <f t="shared" ref="C42:C56" si="14">(G42*I42)/1000</f>
        <v>402.5</v>
      </c>
      <c r="D42" s="2">
        <f t="shared" ref="D42:D56" si="15">(G42*J42)/1000</f>
        <v>595</v>
      </c>
      <c r="E42" s="2">
        <f t="shared" ref="E42:E56" si="16">(G42*K42)/1000</f>
        <v>721.5</v>
      </c>
      <c r="F42" s="2">
        <f t="shared" ref="F42:F56" si="17">(G42*L42)/1000</f>
        <v>1005.5</v>
      </c>
      <c r="G42" s="11">
        <v>500</v>
      </c>
      <c r="H42" s="12">
        <f t="shared" ref="H42:H56" si="18">528*0.94</f>
        <v>496.32</v>
      </c>
      <c r="I42" s="3">
        <v>805</v>
      </c>
      <c r="J42" s="3">
        <v>1190</v>
      </c>
      <c r="K42" s="3">
        <v>1443</v>
      </c>
      <c r="L42" s="3">
        <v>2011</v>
      </c>
    </row>
    <row r="43" spans="1:12" x14ac:dyDescent="0.3">
      <c r="A43" s="29">
        <f t="shared" si="13"/>
        <v>297.79199999999997</v>
      </c>
      <c r="C43" s="2">
        <f t="shared" si="14"/>
        <v>483</v>
      </c>
      <c r="D43" s="2">
        <f t="shared" si="15"/>
        <v>714</v>
      </c>
      <c r="E43" s="2">
        <f t="shared" si="16"/>
        <v>865.8</v>
      </c>
      <c r="F43" s="2">
        <f t="shared" si="17"/>
        <v>1206.5999999999999</v>
      </c>
      <c r="G43" s="11">
        <v>600</v>
      </c>
      <c r="H43" s="12">
        <f t="shared" si="18"/>
        <v>496.32</v>
      </c>
      <c r="I43" s="3">
        <v>805</v>
      </c>
      <c r="J43" s="3">
        <v>1190</v>
      </c>
      <c r="K43" s="3">
        <v>1443</v>
      </c>
      <c r="L43" s="3">
        <v>2011</v>
      </c>
    </row>
    <row r="44" spans="1:12" x14ac:dyDescent="0.3">
      <c r="A44" s="29">
        <f t="shared" si="13"/>
        <v>347.42399999999998</v>
      </c>
      <c r="C44" s="2">
        <f t="shared" si="14"/>
        <v>563.5</v>
      </c>
      <c r="D44" s="2">
        <f t="shared" si="15"/>
        <v>833</v>
      </c>
      <c r="E44" s="2">
        <f t="shared" si="16"/>
        <v>1010.1</v>
      </c>
      <c r="F44" s="2">
        <f t="shared" si="17"/>
        <v>1407.7</v>
      </c>
      <c r="G44" s="11">
        <v>700</v>
      </c>
      <c r="H44" s="12">
        <f t="shared" si="18"/>
        <v>496.32</v>
      </c>
      <c r="I44" s="3">
        <v>805</v>
      </c>
      <c r="J44" s="3">
        <v>1190</v>
      </c>
      <c r="K44" s="3">
        <v>1443</v>
      </c>
      <c r="L44" s="3">
        <v>2011</v>
      </c>
    </row>
    <row r="45" spans="1:12" x14ac:dyDescent="0.3">
      <c r="A45" s="29">
        <f t="shared" si="13"/>
        <v>397.05599999999998</v>
      </c>
      <c r="C45" s="2">
        <f t="shared" si="14"/>
        <v>644</v>
      </c>
      <c r="D45" s="2">
        <f t="shared" si="15"/>
        <v>952</v>
      </c>
      <c r="E45" s="2">
        <f t="shared" si="16"/>
        <v>1154.4000000000001</v>
      </c>
      <c r="F45" s="2">
        <f t="shared" si="17"/>
        <v>1608.8</v>
      </c>
      <c r="G45" s="11">
        <v>800</v>
      </c>
      <c r="H45" s="12">
        <f t="shared" si="18"/>
        <v>496.32</v>
      </c>
      <c r="I45" s="3">
        <v>805</v>
      </c>
      <c r="J45" s="3">
        <v>1190</v>
      </c>
      <c r="K45" s="3">
        <v>1443</v>
      </c>
      <c r="L45" s="3">
        <v>2011</v>
      </c>
    </row>
    <row r="46" spans="1:12" x14ac:dyDescent="0.3">
      <c r="A46" s="29">
        <f t="shared" si="13"/>
        <v>446.68799999999999</v>
      </c>
      <c r="C46" s="2">
        <f t="shared" si="14"/>
        <v>724.5</v>
      </c>
      <c r="D46" s="2">
        <f t="shared" si="15"/>
        <v>1071</v>
      </c>
      <c r="E46" s="2">
        <f t="shared" si="16"/>
        <v>1298.7</v>
      </c>
      <c r="F46" s="2">
        <f t="shared" si="17"/>
        <v>1809.9</v>
      </c>
      <c r="G46" s="11">
        <v>900</v>
      </c>
      <c r="H46" s="12">
        <f t="shared" si="18"/>
        <v>496.32</v>
      </c>
      <c r="I46" s="3">
        <v>805</v>
      </c>
      <c r="J46" s="3">
        <v>1190</v>
      </c>
      <c r="K46" s="3">
        <v>1443</v>
      </c>
      <c r="L46" s="3">
        <v>2011</v>
      </c>
    </row>
    <row r="47" spans="1:12" x14ac:dyDescent="0.3">
      <c r="A47" s="29">
        <f t="shared" si="13"/>
        <v>496.32</v>
      </c>
      <c r="C47" s="2">
        <f t="shared" si="14"/>
        <v>805</v>
      </c>
      <c r="D47" s="2">
        <f t="shared" si="15"/>
        <v>1190</v>
      </c>
      <c r="E47" s="2">
        <f t="shared" si="16"/>
        <v>1443</v>
      </c>
      <c r="F47" s="2">
        <f t="shared" si="17"/>
        <v>2011</v>
      </c>
      <c r="G47" s="11">
        <v>1000</v>
      </c>
      <c r="H47" s="12">
        <f t="shared" si="18"/>
        <v>496.32</v>
      </c>
      <c r="I47" s="3">
        <v>805</v>
      </c>
      <c r="J47" s="3">
        <v>1190</v>
      </c>
      <c r="K47" s="3">
        <v>1443</v>
      </c>
      <c r="L47" s="3">
        <v>2011</v>
      </c>
    </row>
    <row r="48" spans="1:12" x14ac:dyDescent="0.3">
      <c r="A48" s="29">
        <f t="shared" si="13"/>
        <v>545.952</v>
      </c>
      <c r="C48" s="2">
        <f t="shared" si="14"/>
        <v>885.5</v>
      </c>
      <c r="D48" s="2">
        <f t="shared" si="15"/>
        <v>1309</v>
      </c>
      <c r="E48" s="2">
        <f t="shared" si="16"/>
        <v>1587.3</v>
      </c>
      <c r="F48" s="2">
        <f t="shared" si="17"/>
        <v>2212.1</v>
      </c>
      <c r="G48" s="11">
        <v>1100</v>
      </c>
      <c r="H48" s="12">
        <f t="shared" si="18"/>
        <v>496.32</v>
      </c>
      <c r="I48" s="3">
        <v>805</v>
      </c>
      <c r="J48" s="3">
        <v>1190</v>
      </c>
      <c r="K48" s="3">
        <v>1443</v>
      </c>
      <c r="L48" s="3">
        <v>2011</v>
      </c>
    </row>
    <row r="49" spans="1:14" x14ac:dyDescent="0.3">
      <c r="A49" s="29">
        <f t="shared" si="13"/>
        <v>595.58399999999995</v>
      </c>
      <c r="C49" s="2">
        <f t="shared" si="14"/>
        <v>966</v>
      </c>
      <c r="D49" s="2">
        <f t="shared" si="15"/>
        <v>1428</v>
      </c>
      <c r="E49" s="2">
        <f t="shared" si="16"/>
        <v>1731.6</v>
      </c>
      <c r="F49" s="2">
        <f t="shared" si="17"/>
        <v>2413.1999999999998</v>
      </c>
      <c r="G49" s="11">
        <v>1200</v>
      </c>
      <c r="H49" s="12">
        <f t="shared" si="18"/>
        <v>496.32</v>
      </c>
      <c r="I49" s="3">
        <v>805</v>
      </c>
      <c r="J49" s="3">
        <v>1190</v>
      </c>
      <c r="K49" s="3">
        <v>1443</v>
      </c>
      <c r="L49" s="3">
        <v>2011</v>
      </c>
    </row>
    <row r="50" spans="1:14" x14ac:dyDescent="0.3">
      <c r="A50" s="29">
        <f t="shared" si="13"/>
        <v>694.84799999999996</v>
      </c>
      <c r="C50" s="2">
        <f t="shared" si="14"/>
        <v>1127</v>
      </c>
      <c r="D50" s="2">
        <f t="shared" si="15"/>
        <v>1666</v>
      </c>
      <c r="E50" s="2">
        <f t="shared" si="16"/>
        <v>2020.2</v>
      </c>
      <c r="F50" s="2">
        <f t="shared" si="17"/>
        <v>2815.4</v>
      </c>
      <c r="G50" s="11">
        <v>1400</v>
      </c>
      <c r="H50" s="12">
        <f t="shared" si="18"/>
        <v>496.32</v>
      </c>
      <c r="I50" s="3">
        <v>805</v>
      </c>
      <c r="J50" s="3">
        <v>1190</v>
      </c>
      <c r="K50" s="3">
        <v>1443</v>
      </c>
      <c r="L50" s="3">
        <v>2011</v>
      </c>
    </row>
    <row r="51" spans="1:14" x14ac:dyDescent="0.3">
      <c r="A51" s="29">
        <f t="shared" si="13"/>
        <v>794.11199999999997</v>
      </c>
      <c r="C51" s="2">
        <f t="shared" si="14"/>
        <v>1288</v>
      </c>
      <c r="D51" s="2">
        <f t="shared" si="15"/>
        <v>1904</v>
      </c>
      <c r="E51" s="2">
        <f t="shared" si="16"/>
        <v>2308.8000000000002</v>
      </c>
      <c r="F51" s="2">
        <f t="shared" si="17"/>
        <v>3217.6</v>
      </c>
      <c r="G51" s="11">
        <v>1600</v>
      </c>
      <c r="H51" s="12">
        <f t="shared" si="18"/>
        <v>496.32</v>
      </c>
      <c r="I51" s="3">
        <v>805</v>
      </c>
      <c r="J51" s="3">
        <v>1190</v>
      </c>
      <c r="K51" s="3">
        <v>1443</v>
      </c>
      <c r="L51" s="3">
        <v>2011</v>
      </c>
    </row>
    <row r="52" spans="1:14" x14ac:dyDescent="0.3">
      <c r="A52" s="29">
        <f t="shared" si="13"/>
        <v>893.37599999999998</v>
      </c>
      <c r="C52" s="2">
        <f t="shared" si="14"/>
        <v>1449</v>
      </c>
      <c r="D52" s="2">
        <f t="shared" si="15"/>
        <v>2142</v>
      </c>
      <c r="E52" s="2">
        <f t="shared" si="16"/>
        <v>2597.4</v>
      </c>
      <c r="F52" s="2">
        <f t="shared" si="17"/>
        <v>3619.8</v>
      </c>
      <c r="G52" s="11">
        <v>1800</v>
      </c>
      <c r="H52" s="12">
        <f t="shared" si="18"/>
        <v>496.32</v>
      </c>
      <c r="I52" s="3">
        <v>805</v>
      </c>
      <c r="J52" s="3">
        <v>1190</v>
      </c>
      <c r="K52" s="3">
        <v>1443</v>
      </c>
      <c r="L52" s="3">
        <v>2011</v>
      </c>
    </row>
    <row r="53" spans="1:14" x14ac:dyDescent="0.3">
      <c r="A53" s="29">
        <f t="shared" si="13"/>
        <v>992.64</v>
      </c>
      <c r="C53" s="2">
        <f t="shared" si="14"/>
        <v>1610</v>
      </c>
      <c r="D53" s="2">
        <f t="shared" si="15"/>
        <v>2380</v>
      </c>
      <c r="E53" s="2">
        <f t="shared" si="16"/>
        <v>2886</v>
      </c>
      <c r="F53" s="2">
        <f t="shared" si="17"/>
        <v>4022</v>
      </c>
      <c r="G53" s="11">
        <v>2000</v>
      </c>
      <c r="H53" s="12">
        <f t="shared" si="18"/>
        <v>496.32</v>
      </c>
      <c r="I53" s="3">
        <v>805</v>
      </c>
      <c r="J53" s="3">
        <v>1190</v>
      </c>
      <c r="K53" s="3">
        <v>1443</v>
      </c>
      <c r="L53" s="3">
        <v>2011</v>
      </c>
    </row>
    <row r="54" spans="1:14" x14ac:dyDescent="0.3">
      <c r="A54" s="29">
        <f t="shared" si="13"/>
        <v>1141.5360000000001</v>
      </c>
      <c r="C54" s="2">
        <f t="shared" si="14"/>
        <v>1851.5</v>
      </c>
      <c r="D54" s="2">
        <f t="shared" si="15"/>
        <v>2737</v>
      </c>
      <c r="E54" s="2">
        <f t="shared" si="16"/>
        <v>3318.9</v>
      </c>
      <c r="F54" s="2">
        <f t="shared" si="17"/>
        <v>4625.3</v>
      </c>
      <c r="G54" s="3">
        <v>2300</v>
      </c>
      <c r="H54" s="12">
        <f t="shared" si="18"/>
        <v>496.32</v>
      </c>
      <c r="I54" s="3">
        <v>805</v>
      </c>
      <c r="J54" s="3">
        <v>1190</v>
      </c>
      <c r="K54" s="3">
        <v>1443</v>
      </c>
      <c r="L54" s="3">
        <v>2011</v>
      </c>
    </row>
    <row r="55" spans="1:14" x14ac:dyDescent="0.3">
      <c r="A55" s="29">
        <f t="shared" si="13"/>
        <v>1290.432</v>
      </c>
      <c r="C55" s="2">
        <f t="shared" si="14"/>
        <v>2093</v>
      </c>
      <c r="D55" s="2">
        <f t="shared" si="15"/>
        <v>3094</v>
      </c>
      <c r="E55" s="2">
        <f t="shared" si="16"/>
        <v>3751.8</v>
      </c>
      <c r="F55" s="2">
        <f t="shared" si="17"/>
        <v>5228.6000000000004</v>
      </c>
      <c r="G55" s="3">
        <v>2600</v>
      </c>
      <c r="H55" s="12">
        <f t="shared" si="18"/>
        <v>496.32</v>
      </c>
      <c r="I55" s="3">
        <v>805</v>
      </c>
      <c r="J55" s="3">
        <v>1190</v>
      </c>
      <c r="K55" s="3">
        <v>1443</v>
      </c>
      <c r="L55" s="3">
        <v>2011</v>
      </c>
    </row>
    <row r="56" spans="1:14" x14ac:dyDescent="0.3">
      <c r="A56" s="29">
        <f t="shared" si="13"/>
        <v>1488.96</v>
      </c>
      <c r="C56" s="2">
        <f t="shared" si="14"/>
        <v>2415</v>
      </c>
      <c r="D56" s="2">
        <f t="shared" si="15"/>
        <v>3570</v>
      </c>
      <c r="E56" s="2">
        <f t="shared" si="16"/>
        <v>4329</v>
      </c>
      <c r="F56" s="2">
        <f t="shared" si="17"/>
        <v>6033</v>
      </c>
      <c r="G56" s="3">
        <v>3000</v>
      </c>
      <c r="H56" s="12">
        <f t="shared" si="18"/>
        <v>496.32</v>
      </c>
      <c r="I56" s="3">
        <v>805</v>
      </c>
      <c r="J56" s="3">
        <v>1190</v>
      </c>
      <c r="K56" s="3">
        <v>1443</v>
      </c>
      <c r="L56" s="3">
        <v>2011</v>
      </c>
    </row>
    <row r="57" spans="1:14" x14ac:dyDescent="0.3">
      <c r="A57" s="3"/>
      <c r="C57" s="3"/>
      <c r="D57" s="3"/>
      <c r="E57" s="3"/>
      <c r="F57" s="3"/>
    </row>
    <row r="58" spans="1:14" x14ac:dyDescent="0.3">
      <c r="A58" s="4"/>
      <c r="C58" s="4"/>
      <c r="D58" s="4"/>
      <c r="E58" s="4"/>
      <c r="F58" s="4"/>
    </row>
    <row r="62" spans="1:14" ht="21" thickBot="1" x14ac:dyDescent="0.35"/>
    <row r="63" spans="1:14" ht="26.1" customHeight="1" thickBot="1" x14ac:dyDescent="0.35">
      <c r="A63" s="7" t="s">
        <v>2</v>
      </c>
      <c r="B63" s="8"/>
      <c r="C63" s="10"/>
      <c r="D63" s="8"/>
      <c r="E63" s="8"/>
      <c r="F63" s="9"/>
      <c r="N63" s="28">
        <f>((((LKL!C4+LKL!E4)/2)-LKL!G4)/50)^1.28</f>
        <v>1</v>
      </c>
    </row>
    <row r="64" spans="1:14" ht="26.1" customHeight="1" thickBot="1" x14ac:dyDescent="0.35">
      <c r="A64" s="7">
        <v>10</v>
      </c>
      <c r="B64" s="8"/>
      <c r="C64" s="8">
        <v>11</v>
      </c>
      <c r="D64" s="8">
        <v>21</v>
      </c>
      <c r="E64" s="8">
        <v>22</v>
      </c>
      <c r="F64" s="9">
        <v>33</v>
      </c>
      <c r="H64" s="13">
        <v>10</v>
      </c>
      <c r="I64" s="8">
        <v>11</v>
      </c>
      <c r="J64" s="8">
        <v>21</v>
      </c>
      <c r="K64" s="8">
        <v>22</v>
      </c>
      <c r="L64" s="9">
        <v>33</v>
      </c>
    </row>
    <row r="65" spans="1:12" x14ac:dyDescent="0.3">
      <c r="A65" s="29">
        <f>(G65*H65)/1000</f>
        <v>233.87199999999996</v>
      </c>
      <c r="C65" s="2">
        <f>(G65*I65)/1000</f>
        <v>389.6</v>
      </c>
      <c r="D65" s="2">
        <f>(G65*J65)/1000</f>
        <v>564.79999999999995</v>
      </c>
      <c r="E65" s="2">
        <f>(G65*K65)/1000</f>
        <v>687.6</v>
      </c>
      <c r="F65" s="2">
        <f>(G65*L65)/1000</f>
        <v>950.8</v>
      </c>
      <c r="G65" s="11">
        <v>400</v>
      </c>
      <c r="H65" s="12">
        <f>622*0.94</f>
        <v>584.67999999999995</v>
      </c>
      <c r="I65">
        <v>974</v>
      </c>
      <c r="J65">
        <v>1412</v>
      </c>
      <c r="K65">
        <v>1719</v>
      </c>
      <c r="L65">
        <v>2377</v>
      </c>
    </row>
    <row r="66" spans="1:12" x14ac:dyDescent="0.3">
      <c r="A66" s="29">
        <f t="shared" ref="A66:A80" si="19">(G66*H66)/1000</f>
        <v>292.33999999999997</v>
      </c>
      <c r="C66" s="2">
        <f t="shared" ref="C66:C80" si="20">(G66*I66)/1000</f>
        <v>487</v>
      </c>
      <c r="D66" s="2">
        <f t="shared" ref="D66:D80" si="21">(G66*J66)/1000</f>
        <v>706</v>
      </c>
      <c r="E66" s="2">
        <f t="shared" ref="E66:E80" si="22">(G66*K66)/1000</f>
        <v>859.5</v>
      </c>
      <c r="F66" s="2">
        <f t="shared" ref="F66:F80" si="23">(G66*L66)/1000</f>
        <v>1188.5</v>
      </c>
      <c r="G66" s="11">
        <v>500</v>
      </c>
      <c r="H66" s="12">
        <f t="shared" ref="H66:H80" si="24">622*0.94</f>
        <v>584.67999999999995</v>
      </c>
      <c r="I66">
        <v>974</v>
      </c>
      <c r="J66">
        <v>1412</v>
      </c>
      <c r="K66">
        <v>1719</v>
      </c>
      <c r="L66">
        <v>2377</v>
      </c>
    </row>
    <row r="67" spans="1:12" x14ac:dyDescent="0.3">
      <c r="A67" s="29">
        <f t="shared" si="19"/>
        <v>350.80799999999994</v>
      </c>
      <c r="C67" s="2">
        <f t="shared" si="20"/>
        <v>584.4</v>
      </c>
      <c r="D67" s="2">
        <f t="shared" si="21"/>
        <v>847.2</v>
      </c>
      <c r="E67" s="2">
        <f t="shared" si="22"/>
        <v>1031.4000000000001</v>
      </c>
      <c r="F67" s="2">
        <f t="shared" si="23"/>
        <v>1426.2</v>
      </c>
      <c r="G67" s="11">
        <v>600</v>
      </c>
      <c r="H67" s="12">
        <f t="shared" si="24"/>
        <v>584.67999999999995</v>
      </c>
      <c r="I67">
        <v>974</v>
      </c>
      <c r="J67">
        <v>1412</v>
      </c>
      <c r="K67">
        <v>1719</v>
      </c>
      <c r="L67">
        <v>2377</v>
      </c>
    </row>
    <row r="68" spans="1:12" x14ac:dyDescent="0.3">
      <c r="A68" s="29">
        <f t="shared" si="19"/>
        <v>409.27599999999995</v>
      </c>
      <c r="C68" s="2">
        <f t="shared" si="20"/>
        <v>681.8</v>
      </c>
      <c r="D68" s="2">
        <f t="shared" si="21"/>
        <v>988.4</v>
      </c>
      <c r="E68" s="2">
        <f t="shared" si="22"/>
        <v>1203.3</v>
      </c>
      <c r="F68" s="2">
        <f t="shared" si="23"/>
        <v>1663.9</v>
      </c>
      <c r="G68" s="11">
        <v>700</v>
      </c>
      <c r="H68" s="12">
        <f t="shared" si="24"/>
        <v>584.67999999999995</v>
      </c>
      <c r="I68">
        <v>974</v>
      </c>
      <c r="J68">
        <v>1412</v>
      </c>
      <c r="K68">
        <v>1719</v>
      </c>
      <c r="L68">
        <v>2377</v>
      </c>
    </row>
    <row r="69" spans="1:12" x14ac:dyDescent="0.3">
      <c r="A69" s="29">
        <f t="shared" si="19"/>
        <v>467.74399999999991</v>
      </c>
      <c r="C69" s="2">
        <f t="shared" si="20"/>
        <v>779.2</v>
      </c>
      <c r="D69" s="2">
        <f t="shared" si="21"/>
        <v>1129.5999999999999</v>
      </c>
      <c r="E69" s="2">
        <f t="shared" si="22"/>
        <v>1375.2</v>
      </c>
      <c r="F69" s="2">
        <f t="shared" si="23"/>
        <v>1901.6</v>
      </c>
      <c r="G69" s="11">
        <v>800</v>
      </c>
      <c r="H69" s="12">
        <f t="shared" si="24"/>
        <v>584.67999999999995</v>
      </c>
      <c r="I69">
        <v>974</v>
      </c>
      <c r="J69">
        <v>1412</v>
      </c>
      <c r="K69">
        <v>1719</v>
      </c>
      <c r="L69">
        <v>2377</v>
      </c>
    </row>
    <row r="70" spans="1:12" x14ac:dyDescent="0.3">
      <c r="A70" s="29">
        <f t="shared" si="19"/>
        <v>526.21199999999999</v>
      </c>
      <c r="C70" s="2">
        <f t="shared" si="20"/>
        <v>876.6</v>
      </c>
      <c r="D70" s="2">
        <f t="shared" si="21"/>
        <v>1270.8</v>
      </c>
      <c r="E70" s="2">
        <f t="shared" si="22"/>
        <v>1547.1</v>
      </c>
      <c r="F70" s="2">
        <f t="shared" si="23"/>
        <v>2139.3000000000002</v>
      </c>
      <c r="G70" s="11">
        <v>900</v>
      </c>
      <c r="H70" s="12">
        <f t="shared" si="24"/>
        <v>584.67999999999995</v>
      </c>
      <c r="I70">
        <v>974</v>
      </c>
      <c r="J70">
        <v>1412</v>
      </c>
      <c r="K70">
        <v>1719</v>
      </c>
      <c r="L70">
        <v>2377</v>
      </c>
    </row>
    <row r="71" spans="1:12" x14ac:dyDescent="0.3">
      <c r="A71" s="29">
        <f t="shared" si="19"/>
        <v>584.67999999999995</v>
      </c>
      <c r="C71" s="2">
        <f t="shared" si="20"/>
        <v>974</v>
      </c>
      <c r="D71" s="2">
        <f t="shared" si="21"/>
        <v>1412</v>
      </c>
      <c r="E71" s="2">
        <f t="shared" si="22"/>
        <v>1719</v>
      </c>
      <c r="F71" s="2">
        <f t="shared" si="23"/>
        <v>2377</v>
      </c>
      <c r="G71" s="11">
        <v>1000</v>
      </c>
      <c r="H71" s="12">
        <f t="shared" si="24"/>
        <v>584.67999999999995</v>
      </c>
      <c r="I71">
        <v>974</v>
      </c>
      <c r="J71">
        <v>1412</v>
      </c>
      <c r="K71">
        <v>1719</v>
      </c>
      <c r="L71">
        <v>2377</v>
      </c>
    </row>
    <row r="72" spans="1:12" x14ac:dyDescent="0.3">
      <c r="A72" s="29">
        <f t="shared" si="19"/>
        <v>643.14800000000002</v>
      </c>
      <c r="C72" s="2">
        <f t="shared" si="20"/>
        <v>1071.4000000000001</v>
      </c>
      <c r="D72" s="2">
        <f t="shared" si="21"/>
        <v>1553.2</v>
      </c>
      <c r="E72" s="2">
        <f t="shared" si="22"/>
        <v>1890.9</v>
      </c>
      <c r="F72" s="2">
        <f t="shared" si="23"/>
        <v>2614.6999999999998</v>
      </c>
      <c r="G72" s="11">
        <v>1100</v>
      </c>
      <c r="H72" s="12">
        <f t="shared" si="24"/>
        <v>584.67999999999995</v>
      </c>
      <c r="I72">
        <v>974</v>
      </c>
      <c r="J72">
        <v>1412</v>
      </c>
      <c r="K72">
        <v>1719</v>
      </c>
      <c r="L72">
        <v>2377</v>
      </c>
    </row>
    <row r="73" spans="1:12" x14ac:dyDescent="0.3">
      <c r="A73" s="29">
        <f t="shared" si="19"/>
        <v>701.61599999999987</v>
      </c>
      <c r="C73" s="2">
        <f t="shared" si="20"/>
        <v>1168.8</v>
      </c>
      <c r="D73" s="2">
        <f t="shared" si="21"/>
        <v>1694.4</v>
      </c>
      <c r="E73" s="2">
        <f t="shared" si="22"/>
        <v>2062.8000000000002</v>
      </c>
      <c r="F73" s="2">
        <f t="shared" si="23"/>
        <v>2852.4</v>
      </c>
      <c r="G73" s="11">
        <v>1200</v>
      </c>
      <c r="H73" s="12">
        <f t="shared" si="24"/>
        <v>584.67999999999995</v>
      </c>
      <c r="I73">
        <v>974</v>
      </c>
      <c r="J73">
        <v>1412</v>
      </c>
      <c r="K73">
        <v>1719</v>
      </c>
      <c r="L73">
        <v>2377</v>
      </c>
    </row>
    <row r="74" spans="1:12" x14ac:dyDescent="0.3">
      <c r="A74" s="29">
        <f t="shared" si="19"/>
        <v>818.55199999999991</v>
      </c>
      <c r="C74" s="2">
        <f t="shared" si="20"/>
        <v>1363.6</v>
      </c>
      <c r="D74" s="2">
        <f t="shared" si="21"/>
        <v>1976.8</v>
      </c>
      <c r="E74" s="2">
        <f t="shared" si="22"/>
        <v>2406.6</v>
      </c>
      <c r="F74" s="2">
        <f t="shared" si="23"/>
        <v>3327.8</v>
      </c>
      <c r="G74" s="11">
        <v>1400</v>
      </c>
      <c r="H74" s="12">
        <f t="shared" si="24"/>
        <v>584.67999999999995</v>
      </c>
      <c r="I74">
        <v>974</v>
      </c>
      <c r="J74">
        <v>1412</v>
      </c>
      <c r="K74">
        <v>1719</v>
      </c>
      <c r="L74">
        <v>2377</v>
      </c>
    </row>
    <row r="75" spans="1:12" x14ac:dyDescent="0.3">
      <c r="A75" s="29">
        <f t="shared" si="19"/>
        <v>935.48799999999983</v>
      </c>
      <c r="C75" s="2">
        <f t="shared" si="20"/>
        <v>1558.4</v>
      </c>
      <c r="D75" s="2">
        <f t="shared" si="21"/>
        <v>2259.1999999999998</v>
      </c>
      <c r="E75" s="2">
        <f t="shared" si="22"/>
        <v>2750.4</v>
      </c>
      <c r="F75" s="2">
        <f t="shared" si="23"/>
        <v>3803.2</v>
      </c>
      <c r="G75" s="11">
        <v>1600</v>
      </c>
      <c r="H75" s="12">
        <f t="shared" si="24"/>
        <v>584.67999999999995</v>
      </c>
      <c r="I75">
        <v>974</v>
      </c>
      <c r="J75">
        <v>1412</v>
      </c>
      <c r="K75">
        <v>1719</v>
      </c>
      <c r="L75">
        <v>2377</v>
      </c>
    </row>
    <row r="76" spans="1:12" x14ac:dyDescent="0.3">
      <c r="A76" s="29">
        <f t="shared" si="19"/>
        <v>1052.424</v>
      </c>
      <c r="C76" s="2">
        <f t="shared" si="20"/>
        <v>1753.2</v>
      </c>
      <c r="D76" s="2">
        <f t="shared" si="21"/>
        <v>2541.6</v>
      </c>
      <c r="E76" s="2">
        <f t="shared" si="22"/>
        <v>3094.2</v>
      </c>
      <c r="F76" s="2">
        <f t="shared" si="23"/>
        <v>4278.6000000000004</v>
      </c>
      <c r="G76" s="11">
        <v>1800</v>
      </c>
      <c r="H76" s="12">
        <f t="shared" si="24"/>
        <v>584.67999999999995</v>
      </c>
      <c r="I76">
        <v>974</v>
      </c>
      <c r="J76">
        <v>1412</v>
      </c>
      <c r="K76">
        <v>1719</v>
      </c>
      <c r="L76">
        <v>2377</v>
      </c>
    </row>
    <row r="77" spans="1:12" x14ac:dyDescent="0.3">
      <c r="A77" s="29">
        <f t="shared" si="19"/>
        <v>1169.3599999999999</v>
      </c>
      <c r="C77" s="2">
        <f t="shared" si="20"/>
        <v>1948</v>
      </c>
      <c r="D77" s="2">
        <f t="shared" si="21"/>
        <v>2824</v>
      </c>
      <c r="E77" s="2">
        <f t="shared" si="22"/>
        <v>3438</v>
      </c>
      <c r="F77" s="2">
        <f t="shared" si="23"/>
        <v>4754</v>
      </c>
      <c r="G77" s="11">
        <v>2000</v>
      </c>
      <c r="H77" s="12">
        <f t="shared" si="24"/>
        <v>584.67999999999995</v>
      </c>
      <c r="I77">
        <v>974</v>
      </c>
      <c r="J77">
        <v>1412</v>
      </c>
      <c r="K77">
        <v>1719</v>
      </c>
      <c r="L77">
        <v>2377</v>
      </c>
    </row>
    <row r="78" spans="1:12" x14ac:dyDescent="0.3">
      <c r="A78" s="29">
        <f t="shared" si="19"/>
        <v>1344.7639999999999</v>
      </c>
      <c r="C78" s="2">
        <f t="shared" si="20"/>
        <v>2240.1999999999998</v>
      </c>
      <c r="D78" s="2">
        <f t="shared" si="21"/>
        <v>3247.6</v>
      </c>
      <c r="E78" s="2">
        <f t="shared" si="22"/>
        <v>3953.7</v>
      </c>
      <c r="F78" s="2">
        <f t="shared" si="23"/>
        <v>5467.1</v>
      </c>
      <c r="G78" s="3">
        <v>2300</v>
      </c>
      <c r="H78" s="12">
        <f t="shared" si="24"/>
        <v>584.67999999999995</v>
      </c>
      <c r="I78">
        <v>974</v>
      </c>
      <c r="J78">
        <v>1412</v>
      </c>
      <c r="K78">
        <v>1719</v>
      </c>
      <c r="L78">
        <v>2377</v>
      </c>
    </row>
    <row r="79" spans="1:12" x14ac:dyDescent="0.3">
      <c r="A79" s="29">
        <f t="shared" si="19"/>
        <v>1520.1679999999997</v>
      </c>
      <c r="C79" s="2">
        <f t="shared" si="20"/>
        <v>2532.4</v>
      </c>
      <c r="D79" s="2">
        <f t="shared" si="21"/>
        <v>3671.2</v>
      </c>
      <c r="E79" s="2">
        <f t="shared" si="22"/>
        <v>4469.3999999999996</v>
      </c>
      <c r="F79" s="2">
        <f t="shared" si="23"/>
        <v>6180.2</v>
      </c>
      <c r="G79" s="3">
        <v>2600</v>
      </c>
      <c r="H79" s="12">
        <f t="shared" si="24"/>
        <v>584.67999999999995</v>
      </c>
      <c r="I79">
        <v>974</v>
      </c>
      <c r="J79">
        <v>1412</v>
      </c>
      <c r="K79">
        <v>1719</v>
      </c>
      <c r="L79">
        <v>2377</v>
      </c>
    </row>
    <row r="80" spans="1:12" x14ac:dyDescent="0.3">
      <c r="A80" s="29">
        <f t="shared" si="19"/>
        <v>1754.0399999999997</v>
      </c>
      <c r="C80" s="2">
        <f t="shared" si="20"/>
        <v>2922</v>
      </c>
      <c r="D80" s="2">
        <f t="shared" si="21"/>
        <v>4236</v>
      </c>
      <c r="E80" s="2">
        <f t="shared" si="22"/>
        <v>5157</v>
      </c>
      <c r="F80" s="2">
        <f t="shared" si="23"/>
        <v>7131</v>
      </c>
      <c r="G80" s="3">
        <v>3000</v>
      </c>
      <c r="H80" s="12">
        <f t="shared" si="24"/>
        <v>584.67999999999995</v>
      </c>
      <c r="I80">
        <v>974</v>
      </c>
      <c r="J80">
        <v>1412</v>
      </c>
      <c r="K80">
        <v>1719</v>
      </c>
      <c r="L80">
        <v>2377</v>
      </c>
    </row>
    <row r="81" spans="1:12" ht="21" thickBot="1" x14ac:dyDescent="0.35">
      <c r="A81" s="3"/>
      <c r="C81" s="3"/>
      <c r="D81" s="3"/>
      <c r="E81" s="3"/>
      <c r="F81" s="3"/>
    </row>
    <row r="82" spans="1:12" ht="26.1" customHeight="1" thickBot="1" x14ac:dyDescent="0.35">
      <c r="A82" s="7" t="s">
        <v>1</v>
      </c>
      <c r="B82" s="8"/>
      <c r="C82" s="10"/>
      <c r="D82" s="8"/>
      <c r="E82" s="8"/>
      <c r="F82" s="9"/>
    </row>
    <row r="83" spans="1:12" ht="26.1" customHeight="1" thickBot="1" x14ac:dyDescent="0.35">
      <c r="A83" s="7">
        <v>10</v>
      </c>
      <c r="B83" s="8"/>
      <c r="C83" s="8">
        <v>11</v>
      </c>
      <c r="D83" s="8">
        <v>21</v>
      </c>
      <c r="E83" s="8">
        <v>22</v>
      </c>
      <c r="F83" s="9">
        <v>33</v>
      </c>
      <c r="H83" s="13">
        <v>10</v>
      </c>
      <c r="I83" s="8">
        <v>11</v>
      </c>
      <c r="J83" s="8">
        <v>21</v>
      </c>
      <c r="K83" s="8">
        <v>22</v>
      </c>
      <c r="L83" s="9">
        <v>33</v>
      </c>
    </row>
    <row r="84" spans="1:12" x14ac:dyDescent="0.3">
      <c r="A84" s="29">
        <f>(G84*H84)/1000</f>
        <v>86.394000000000005</v>
      </c>
      <c r="C84" s="2">
        <f>(G84*I84)/1000</f>
        <v>124</v>
      </c>
      <c r="D84" s="2">
        <f>(G84*J84)/1000</f>
        <v>201.6</v>
      </c>
      <c r="E84" s="2">
        <f>(G84*K84)/1000</f>
        <v>240.4</v>
      </c>
      <c r="F84" s="2">
        <f>(G84*L84)/1000</f>
        <v>346.8</v>
      </c>
      <c r="G84" s="11">
        <v>400</v>
      </c>
      <c r="H84" s="12">
        <f>231*0.935</f>
        <v>215.98500000000001</v>
      </c>
      <c r="I84">
        <v>310</v>
      </c>
      <c r="J84">
        <v>504</v>
      </c>
      <c r="K84">
        <v>601</v>
      </c>
      <c r="L84">
        <v>867</v>
      </c>
    </row>
    <row r="85" spans="1:12" x14ac:dyDescent="0.3">
      <c r="A85" s="29">
        <f t="shared" ref="A85:A99" si="25">(G85*H85)/1000</f>
        <v>108.57</v>
      </c>
      <c r="C85" s="2">
        <f t="shared" ref="C85:C99" si="26">(G85*I85)/1000</f>
        <v>155</v>
      </c>
      <c r="D85" s="2">
        <f t="shared" ref="D85:D99" si="27">(G85*J85)/1000</f>
        <v>252</v>
      </c>
      <c r="E85" s="2">
        <f t="shared" ref="E85:E99" si="28">(G85*K85)/1000</f>
        <v>300.5</v>
      </c>
      <c r="F85" s="2">
        <f t="shared" ref="F85:F99" si="29">(G85*L85)/1000</f>
        <v>433.5</v>
      </c>
      <c r="G85" s="11">
        <v>500</v>
      </c>
      <c r="H85" s="12">
        <f>231*0.94</f>
        <v>217.14</v>
      </c>
      <c r="I85">
        <v>310</v>
      </c>
      <c r="J85">
        <v>504</v>
      </c>
      <c r="K85">
        <v>601</v>
      </c>
      <c r="L85">
        <v>867</v>
      </c>
    </row>
    <row r="86" spans="1:12" x14ac:dyDescent="0.3">
      <c r="A86" s="29">
        <f t="shared" si="25"/>
        <v>130.56119999999999</v>
      </c>
      <c r="C86" s="2">
        <f t="shared" si="26"/>
        <v>186</v>
      </c>
      <c r="D86" s="2">
        <f t="shared" si="27"/>
        <v>302.39999999999998</v>
      </c>
      <c r="E86" s="2">
        <f t="shared" si="28"/>
        <v>360.6</v>
      </c>
      <c r="F86" s="2">
        <f t="shared" si="29"/>
        <v>520.20000000000005</v>
      </c>
      <c r="G86" s="11">
        <v>600</v>
      </c>
      <c r="H86" s="12">
        <f>231*0.942</f>
        <v>217.60199999999998</v>
      </c>
      <c r="I86">
        <v>310</v>
      </c>
      <c r="J86">
        <v>504</v>
      </c>
      <c r="K86">
        <v>601</v>
      </c>
      <c r="L86">
        <v>867</v>
      </c>
    </row>
    <row r="87" spans="1:12" x14ac:dyDescent="0.3">
      <c r="A87" s="29">
        <f t="shared" si="25"/>
        <v>152.32139999999998</v>
      </c>
      <c r="C87" s="2">
        <f t="shared" si="26"/>
        <v>217</v>
      </c>
      <c r="D87" s="2">
        <f t="shared" si="27"/>
        <v>352.8</v>
      </c>
      <c r="E87" s="2">
        <f t="shared" si="28"/>
        <v>420.7</v>
      </c>
      <c r="F87" s="2">
        <f t="shared" si="29"/>
        <v>606.9</v>
      </c>
      <c r="G87" s="11">
        <v>700</v>
      </c>
      <c r="H87" s="12">
        <f>231*0.942</f>
        <v>217.60199999999998</v>
      </c>
      <c r="I87">
        <v>310</v>
      </c>
      <c r="J87">
        <v>504</v>
      </c>
      <c r="K87">
        <v>601</v>
      </c>
      <c r="L87">
        <v>867</v>
      </c>
    </row>
    <row r="88" spans="1:12" x14ac:dyDescent="0.3">
      <c r="A88" s="29">
        <f t="shared" si="25"/>
        <v>174.08159999999998</v>
      </c>
      <c r="C88" s="2">
        <f t="shared" si="26"/>
        <v>248</v>
      </c>
      <c r="D88" s="2">
        <f t="shared" si="27"/>
        <v>403.2</v>
      </c>
      <c r="E88" s="2">
        <f t="shared" si="28"/>
        <v>480.8</v>
      </c>
      <c r="F88" s="2">
        <f t="shared" si="29"/>
        <v>693.6</v>
      </c>
      <c r="G88" s="11">
        <v>800</v>
      </c>
      <c r="H88" s="12">
        <f>231*0.942</f>
        <v>217.60199999999998</v>
      </c>
      <c r="I88">
        <v>310</v>
      </c>
      <c r="J88">
        <v>504</v>
      </c>
      <c r="K88">
        <v>601</v>
      </c>
      <c r="L88">
        <v>867</v>
      </c>
    </row>
    <row r="89" spans="1:12" x14ac:dyDescent="0.3">
      <c r="A89" s="29">
        <f t="shared" si="25"/>
        <v>195.42599999999999</v>
      </c>
      <c r="C89" s="2">
        <f t="shared" si="26"/>
        <v>279</v>
      </c>
      <c r="D89" s="2">
        <f t="shared" si="27"/>
        <v>453.6</v>
      </c>
      <c r="E89" s="2">
        <f t="shared" si="28"/>
        <v>540.9</v>
      </c>
      <c r="F89" s="2">
        <f t="shared" si="29"/>
        <v>780.3</v>
      </c>
      <c r="G89" s="11">
        <v>900</v>
      </c>
      <c r="H89" s="12">
        <f>231*0.94</f>
        <v>217.14</v>
      </c>
      <c r="I89">
        <v>310</v>
      </c>
      <c r="J89">
        <v>504</v>
      </c>
      <c r="K89">
        <v>601</v>
      </c>
      <c r="L89">
        <v>867</v>
      </c>
    </row>
    <row r="90" spans="1:12" x14ac:dyDescent="0.3">
      <c r="A90" s="29">
        <f t="shared" si="25"/>
        <v>217.14</v>
      </c>
      <c r="C90" s="2">
        <f t="shared" si="26"/>
        <v>310</v>
      </c>
      <c r="D90" s="2">
        <f t="shared" si="27"/>
        <v>504</v>
      </c>
      <c r="E90" s="2">
        <f t="shared" si="28"/>
        <v>601</v>
      </c>
      <c r="F90" s="2">
        <f t="shared" si="29"/>
        <v>867</v>
      </c>
      <c r="G90" s="11">
        <v>1000</v>
      </c>
      <c r="H90" s="12">
        <f t="shared" ref="H90:H99" si="30">231*0.94</f>
        <v>217.14</v>
      </c>
      <c r="I90">
        <v>310</v>
      </c>
      <c r="J90">
        <v>504</v>
      </c>
      <c r="K90">
        <v>601</v>
      </c>
      <c r="L90">
        <v>867</v>
      </c>
    </row>
    <row r="91" spans="1:12" x14ac:dyDescent="0.3">
      <c r="A91" s="29">
        <f t="shared" si="25"/>
        <v>238.85399999999998</v>
      </c>
      <c r="C91" s="2">
        <f t="shared" si="26"/>
        <v>341</v>
      </c>
      <c r="D91" s="2">
        <f t="shared" si="27"/>
        <v>554.4</v>
      </c>
      <c r="E91" s="2">
        <f t="shared" si="28"/>
        <v>661.1</v>
      </c>
      <c r="F91" s="2">
        <f t="shared" si="29"/>
        <v>953.7</v>
      </c>
      <c r="G91" s="11">
        <v>1100</v>
      </c>
      <c r="H91" s="12">
        <f t="shared" si="30"/>
        <v>217.14</v>
      </c>
      <c r="I91">
        <v>310</v>
      </c>
      <c r="J91">
        <v>504</v>
      </c>
      <c r="K91">
        <v>601</v>
      </c>
      <c r="L91">
        <v>867</v>
      </c>
    </row>
    <row r="92" spans="1:12" x14ac:dyDescent="0.3">
      <c r="A92" s="29">
        <f>(G92*H92)/1000</f>
        <v>260.56799999999998</v>
      </c>
      <c r="C92" s="2">
        <f t="shared" si="26"/>
        <v>372</v>
      </c>
      <c r="D92" s="2">
        <f t="shared" si="27"/>
        <v>604.79999999999995</v>
      </c>
      <c r="E92" s="2">
        <f t="shared" si="28"/>
        <v>721.2</v>
      </c>
      <c r="F92" s="2">
        <f t="shared" si="29"/>
        <v>1040.4000000000001</v>
      </c>
      <c r="G92" s="11">
        <v>1200</v>
      </c>
      <c r="H92" s="12">
        <f t="shared" si="30"/>
        <v>217.14</v>
      </c>
      <c r="I92">
        <v>310</v>
      </c>
      <c r="J92">
        <v>504</v>
      </c>
      <c r="K92">
        <v>601</v>
      </c>
      <c r="L92">
        <v>867</v>
      </c>
    </row>
    <row r="93" spans="1:12" x14ac:dyDescent="0.3">
      <c r="A93" s="29">
        <f t="shared" si="25"/>
        <v>303.99599999999998</v>
      </c>
      <c r="C93" s="2">
        <f t="shared" si="26"/>
        <v>434</v>
      </c>
      <c r="D93" s="2">
        <f t="shared" si="27"/>
        <v>705.6</v>
      </c>
      <c r="E93" s="2">
        <f t="shared" si="28"/>
        <v>841.4</v>
      </c>
      <c r="F93" s="2">
        <f t="shared" si="29"/>
        <v>1213.8</v>
      </c>
      <c r="G93" s="11">
        <v>1400</v>
      </c>
      <c r="H93" s="12">
        <f t="shared" si="30"/>
        <v>217.14</v>
      </c>
      <c r="I93">
        <v>310</v>
      </c>
      <c r="J93">
        <v>504</v>
      </c>
      <c r="K93">
        <v>601</v>
      </c>
      <c r="L93">
        <v>867</v>
      </c>
    </row>
    <row r="94" spans="1:12" x14ac:dyDescent="0.3">
      <c r="A94" s="29">
        <f t="shared" si="25"/>
        <v>347.42399999999998</v>
      </c>
      <c r="C94" s="2">
        <f t="shared" si="26"/>
        <v>496</v>
      </c>
      <c r="D94" s="2">
        <f t="shared" si="27"/>
        <v>806.4</v>
      </c>
      <c r="E94" s="2">
        <f t="shared" si="28"/>
        <v>961.6</v>
      </c>
      <c r="F94" s="2">
        <f t="shared" si="29"/>
        <v>1387.2</v>
      </c>
      <c r="G94" s="11">
        <v>1600</v>
      </c>
      <c r="H94" s="12">
        <f t="shared" si="30"/>
        <v>217.14</v>
      </c>
      <c r="I94">
        <v>310</v>
      </c>
      <c r="J94">
        <v>504</v>
      </c>
      <c r="K94">
        <v>601</v>
      </c>
      <c r="L94">
        <v>867</v>
      </c>
    </row>
    <row r="95" spans="1:12" x14ac:dyDescent="0.3">
      <c r="A95" s="29">
        <f t="shared" si="25"/>
        <v>390.85199999999998</v>
      </c>
      <c r="C95" s="2">
        <f t="shared" si="26"/>
        <v>558</v>
      </c>
      <c r="D95" s="2">
        <f t="shared" si="27"/>
        <v>907.2</v>
      </c>
      <c r="E95" s="2">
        <f t="shared" si="28"/>
        <v>1081.8</v>
      </c>
      <c r="F95" s="2">
        <f t="shared" si="29"/>
        <v>1560.6</v>
      </c>
      <c r="G95" s="11">
        <v>1800</v>
      </c>
      <c r="H95" s="12">
        <f t="shared" si="30"/>
        <v>217.14</v>
      </c>
      <c r="I95">
        <v>310</v>
      </c>
      <c r="J95">
        <v>504</v>
      </c>
      <c r="K95">
        <v>601</v>
      </c>
      <c r="L95">
        <v>867</v>
      </c>
    </row>
    <row r="96" spans="1:12" x14ac:dyDescent="0.3">
      <c r="A96" s="29">
        <f t="shared" si="25"/>
        <v>434.28</v>
      </c>
      <c r="C96" s="2">
        <f t="shared" si="26"/>
        <v>620</v>
      </c>
      <c r="D96" s="2">
        <f t="shared" si="27"/>
        <v>1008</v>
      </c>
      <c r="E96" s="2">
        <f t="shared" si="28"/>
        <v>1202</v>
      </c>
      <c r="F96" s="2">
        <f t="shared" si="29"/>
        <v>1734</v>
      </c>
      <c r="G96" s="11">
        <v>2000</v>
      </c>
      <c r="H96" s="12">
        <f t="shared" si="30"/>
        <v>217.14</v>
      </c>
      <c r="I96">
        <v>310</v>
      </c>
      <c r="J96">
        <v>504</v>
      </c>
      <c r="K96">
        <v>601</v>
      </c>
      <c r="L96">
        <v>867</v>
      </c>
    </row>
    <row r="97" spans="1:12" x14ac:dyDescent="0.3">
      <c r="A97" s="29">
        <f t="shared" si="25"/>
        <v>499.42199999999997</v>
      </c>
      <c r="C97" s="2">
        <f t="shared" si="26"/>
        <v>713</v>
      </c>
      <c r="D97" s="2">
        <f t="shared" si="27"/>
        <v>1159.2</v>
      </c>
      <c r="E97" s="2">
        <f t="shared" si="28"/>
        <v>1382.3</v>
      </c>
      <c r="F97" s="2">
        <f t="shared" si="29"/>
        <v>1994.1</v>
      </c>
      <c r="G97" s="3">
        <v>2300</v>
      </c>
      <c r="H97" s="12">
        <f t="shared" si="30"/>
        <v>217.14</v>
      </c>
      <c r="I97">
        <v>310</v>
      </c>
      <c r="J97">
        <v>504</v>
      </c>
      <c r="K97">
        <v>601</v>
      </c>
      <c r="L97">
        <v>867</v>
      </c>
    </row>
    <row r="98" spans="1:12" x14ac:dyDescent="0.3">
      <c r="A98" s="29">
        <f t="shared" si="25"/>
        <v>564.56399999999996</v>
      </c>
      <c r="C98" s="2">
        <f t="shared" si="26"/>
        <v>806</v>
      </c>
      <c r="D98" s="2">
        <f t="shared" si="27"/>
        <v>1310.4000000000001</v>
      </c>
      <c r="E98" s="2">
        <f t="shared" si="28"/>
        <v>1562.6</v>
      </c>
      <c r="F98" s="2">
        <f t="shared" si="29"/>
        <v>2254.1999999999998</v>
      </c>
      <c r="G98" s="3">
        <v>2600</v>
      </c>
      <c r="H98" s="12">
        <f t="shared" si="30"/>
        <v>217.14</v>
      </c>
      <c r="I98">
        <v>310</v>
      </c>
      <c r="J98">
        <v>504</v>
      </c>
      <c r="K98">
        <v>601</v>
      </c>
      <c r="L98">
        <v>867</v>
      </c>
    </row>
    <row r="99" spans="1:12" x14ac:dyDescent="0.3">
      <c r="A99" s="29">
        <f t="shared" si="25"/>
        <v>651.41999999999996</v>
      </c>
      <c r="C99" s="2">
        <f t="shared" si="26"/>
        <v>930</v>
      </c>
      <c r="D99" s="2">
        <f t="shared" si="27"/>
        <v>1512</v>
      </c>
      <c r="E99" s="2">
        <f t="shared" si="28"/>
        <v>1803</v>
      </c>
      <c r="F99" s="2">
        <f t="shared" si="29"/>
        <v>2601</v>
      </c>
      <c r="G99" s="3">
        <v>3000</v>
      </c>
      <c r="H99" s="12">
        <f t="shared" si="30"/>
        <v>217.14</v>
      </c>
      <c r="I99">
        <v>310</v>
      </c>
      <c r="J99">
        <v>504</v>
      </c>
      <c r="K99">
        <v>601</v>
      </c>
      <c r="L99">
        <v>867</v>
      </c>
    </row>
    <row r="100" spans="1:12" ht="21" thickBot="1" x14ac:dyDescent="0.35"/>
    <row r="101" spans="1:12" ht="21" thickBot="1" x14ac:dyDescent="0.35">
      <c r="A101" s="16" t="s">
        <v>10</v>
      </c>
      <c r="B101" s="17"/>
      <c r="C101" s="18"/>
      <c r="D101" s="17"/>
      <c r="E101" s="17"/>
      <c r="F101" s="19"/>
    </row>
    <row r="102" spans="1:12" ht="21" thickBot="1" x14ac:dyDescent="0.35">
      <c r="A102" s="7">
        <v>10</v>
      </c>
      <c r="B102" s="8"/>
      <c r="C102" s="8">
        <v>11</v>
      </c>
      <c r="D102" s="8">
        <v>21</v>
      </c>
      <c r="E102" s="8">
        <v>22</v>
      </c>
      <c r="F102" s="9">
        <v>33</v>
      </c>
      <c r="H102" s="13"/>
      <c r="I102" s="8"/>
      <c r="J102" s="8"/>
      <c r="K102" s="8"/>
      <c r="L102" s="9"/>
    </row>
    <row r="103" spans="1:12" x14ac:dyDescent="0.3">
      <c r="A103" s="2">
        <v>275</v>
      </c>
      <c r="C103" s="2">
        <v>464</v>
      </c>
      <c r="D103" s="2">
        <v>655</v>
      </c>
      <c r="E103" s="2">
        <v>796</v>
      </c>
      <c r="F103" s="2">
        <v>1118</v>
      </c>
      <c r="G103" s="11">
        <v>400</v>
      </c>
    </row>
    <row r="104" spans="1:12" x14ac:dyDescent="0.3">
      <c r="A104" s="2">
        <v>344</v>
      </c>
      <c r="C104" s="2">
        <v>581</v>
      </c>
      <c r="D104" s="2">
        <v>819</v>
      </c>
      <c r="E104" s="2">
        <v>997</v>
      </c>
      <c r="F104" s="2">
        <v>1397</v>
      </c>
      <c r="G104" s="11">
        <v>500</v>
      </c>
    </row>
    <row r="105" spans="1:12" x14ac:dyDescent="0.3">
      <c r="A105" s="2">
        <v>412</v>
      </c>
      <c r="C105" s="2">
        <v>697</v>
      </c>
      <c r="D105" s="2">
        <v>963</v>
      </c>
      <c r="E105" s="2">
        <v>1197</v>
      </c>
      <c r="F105" s="2">
        <v>1676</v>
      </c>
      <c r="G105" s="11">
        <v>600</v>
      </c>
    </row>
    <row r="106" spans="1:12" x14ac:dyDescent="0.3">
      <c r="A106" s="2">
        <v>481</v>
      </c>
      <c r="C106" s="2">
        <v>827</v>
      </c>
      <c r="D106" s="2">
        <v>1147</v>
      </c>
      <c r="E106" s="2">
        <v>1397</v>
      </c>
      <c r="F106" s="2">
        <v>1956</v>
      </c>
      <c r="G106" s="11">
        <v>700</v>
      </c>
    </row>
    <row r="107" spans="1:12" x14ac:dyDescent="0.3">
      <c r="A107" s="2">
        <v>550</v>
      </c>
      <c r="C107" s="2">
        <v>929</v>
      </c>
      <c r="D107" s="2">
        <v>1310</v>
      </c>
      <c r="E107" s="2">
        <v>1598</v>
      </c>
      <c r="F107" s="2">
        <v>2235</v>
      </c>
      <c r="G107" s="11">
        <v>800</v>
      </c>
    </row>
    <row r="108" spans="1:12" x14ac:dyDescent="0.3">
      <c r="A108" s="2">
        <v>618</v>
      </c>
      <c r="C108" s="2">
        <v>1063</v>
      </c>
      <c r="D108" s="2">
        <v>1474</v>
      </c>
      <c r="E108" s="2">
        <v>1796</v>
      </c>
      <c r="F108" s="2">
        <v>2524</v>
      </c>
      <c r="G108" s="11">
        <v>900</v>
      </c>
    </row>
    <row r="109" spans="1:12" x14ac:dyDescent="0.3">
      <c r="A109" s="2">
        <v>687</v>
      </c>
      <c r="C109" s="2">
        <v>1181</v>
      </c>
      <c r="D109" s="2">
        <v>1638</v>
      </c>
      <c r="E109" s="2">
        <v>1995</v>
      </c>
      <c r="F109" s="2">
        <v>2794</v>
      </c>
      <c r="G109" s="11">
        <v>1000</v>
      </c>
    </row>
    <row r="110" spans="1:12" x14ac:dyDescent="0.3">
      <c r="A110" s="2">
        <v>756</v>
      </c>
      <c r="C110" s="2">
        <v>1299</v>
      </c>
      <c r="D110" s="2">
        <v>1802</v>
      </c>
      <c r="E110" s="2">
        <v>2194</v>
      </c>
      <c r="F110" s="2">
        <v>3073</v>
      </c>
      <c r="G110" s="11">
        <v>1100</v>
      </c>
    </row>
    <row r="111" spans="1:12" x14ac:dyDescent="0.3">
      <c r="A111" s="2">
        <v>824</v>
      </c>
      <c r="C111" s="2">
        <v>1393</v>
      </c>
      <c r="D111" s="2">
        <v>1985</v>
      </c>
      <c r="E111" s="2">
        <v>2394</v>
      </c>
      <c r="F111" s="2">
        <v>3353</v>
      </c>
      <c r="G111" s="11">
        <v>1200</v>
      </c>
    </row>
    <row r="112" spans="1:12" x14ac:dyDescent="0.3">
      <c r="A112" s="2">
        <v>962</v>
      </c>
      <c r="C112" s="2">
        <v>1628</v>
      </c>
      <c r="D112" s="2">
        <v>2293</v>
      </c>
      <c r="E112" s="2">
        <v>2793</v>
      </c>
      <c r="F112" s="2">
        <v>3911</v>
      </c>
      <c r="G112" s="11">
        <v>1400</v>
      </c>
    </row>
    <row r="113" spans="1:12" x14ac:dyDescent="0.3">
      <c r="A113" s="2">
        <v>1099</v>
      </c>
      <c r="C113" s="2">
        <v>1858</v>
      </c>
      <c r="D113" s="2">
        <v>2620</v>
      </c>
      <c r="E113" s="2">
        <v>3192</v>
      </c>
      <c r="F113" s="2">
        <v>4470</v>
      </c>
      <c r="G113" s="11">
        <v>1600</v>
      </c>
    </row>
    <row r="114" spans="1:12" x14ac:dyDescent="0.3">
      <c r="A114" s="2">
        <v>1237</v>
      </c>
      <c r="C114" s="2">
        <v>2090</v>
      </c>
      <c r="D114" s="2">
        <v>2948</v>
      </c>
      <c r="E114" s="2">
        <v>3591</v>
      </c>
      <c r="F114" s="2">
        <v>5029</v>
      </c>
      <c r="G114" s="11">
        <v>1800</v>
      </c>
    </row>
    <row r="115" spans="1:12" x14ac:dyDescent="0.3">
      <c r="A115" s="2">
        <v>1374</v>
      </c>
      <c r="C115" s="2">
        <v>2322</v>
      </c>
      <c r="D115" s="2">
        <v>3275</v>
      </c>
      <c r="E115" s="2">
        <v>3990</v>
      </c>
      <c r="F115" s="2">
        <v>5588</v>
      </c>
      <c r="G115" s="11">
        <v>2000</v>
      </c>
    </row>
    <row r="116" spans="1:12" x14ac:dyDescent="0.3">
      <c r="A116" s="2">
        <v>1580</v>
      </c>
      <c r="C116" s="2">
        <v>2671</v>
      </c>
      <c r="D116" s="2">
        <v>3766</v>
      </c>
      <c r="E116" s="2">
        <v>4588</v>
      </c>
      <c r="F116" s="2">
        <v>6426</v>
      </c>
      <c r="G116" s="3">
        <v>2300</v>
      </c>
    </row>
    <row r="117" spans="1:12" x14ac:dyDescent="0.3">
      <c r="A117" s="2">
        <v>1786</v>
      </c>
      <c r="C117" s="2">
        <v>3019</v>
      </c>
      <c r="D117" s="2">
        <v>4258</v>
      </c>
      <c r="E117" s="2">
        <v>5166</v>
      </c>
      <c r="F117" s="2">
        <v>7264</v>
      </c>
      <c r="G117" s="3">
        <v>2600</v>
      </c>
    </row>
    <row r="118" spans="1:12" x14ac:dyDescent="0.3">
      <c r="A118" s="2">
        <v>2061</v>
      </c>
      <c r="C118" s="2">
        <v>3484</v>
      </c>
      <c r="D118" s="2">
        <v>4913</v>
      </c>
      <c r="E118" s="2">
        <v>5984</v>
      </c>
      <c r="F118" s="2">
        <v>8381</v>
      </c>
      <c r="G118" s="3">
        <v>3000</v>
      </c>
    </row>
    <row r="119" spans="1:12" ht="21" thickBot="1" x14ac:dyDescent="0.35"/>
    <row r="120" spans="1:12" ht="21" thickBot="1" x14ac:dyDescent="0.35">
      <c r="A120" s="16" t="s">
        <v>11</v>
      </c>
      <c r="B120" s="17"/>
      <c r="C120" s="18"/>
      <c r="D120" s="17"/>
      <c r="E120" s="17"/>
      <c r="F120" s="19"/>
    </row>
    <row r="121" spans="1:12" ht="21" thickBot="1" x14ac:dyDescent="0.35">
      <c r="A121" s="7">
        <v>10</v>
      </c>
      <c r="B121" s="8"/>
      <c r="C121" s="8">
        <v>11</v>
      </c>
      <c r="D121" s="8">
        <v>21</v>
      </c>
      <c r="E121" s="8">
        <v>22</v>
      </c>
      <c r="F121" s="9">
        <v>33</v>
      </c>
      <c r="H121" s="13">
        <v>10</v>
      </c>
      <c r="I121" s="8">
        <v>11</v>
      </c>
      <c r="J121" s="8">
        <v>21</v>
      </c>
      <c r="K121" s="8">
        <v>22</v>
      </c>
      <c r="L121" s="9">
        <v>33</v>
      </c>
    </row>
    <row r="122" spans="1:12" x14ac:dyDescent="0.3">
      <c r="A122" s="2">
        <v>350</v>
      </c>
      <c r="C122" s="2">
        <v>569</v>
      </c>
      <c r="D122" s="2">
        <v>812</v>
      </c>
      <c r="E122" s="2">
        <v>959</v>
      </c>
      <c r="F122" s="2">
        <v>1347</v>
      </c>
      <c r="G122" s="11">
        <v>400</v>
      </c>
    </row>
    <row r="123" spans="1:12" x14ac:dyDescent="0.3">
      <c r="A123" s="2">
        <v>438</v>
      </c>
      <c r="C123" s="2">
        <v>711</v>
      </c>
      <c r="D123" s="2">
        <v>1015</v>
      </c>
      <c r="E123" s="2">
        <v>1199</v>
      </c>
      <c r="F123" s="2">
        <v>1638</v>
      </c>
      <c r="G123" s="11">
        <v>500</v>
      </c>
    </row>
    <row r="124" spans="1:12" x14ac:dyDescent="0.3">
      <c r="A124" s="2">
        <v>526</v>
      </c>
      <c r="C124" s="2">
        <v>853</v>
      </c>
      <c r="D124" s="2">
        <v>1218</v>
      </c>
      <c r="E124" s="2">
        <v>1439</v>
      </c>
      <c r="F124" s="2">
        <v>2020</v>
      </c>
      <c r="G124" s="11">
        <v>600</v>
      </c>
    </row>
    <row r="125" spans="1:12" x14ac:dyDescent="0.3">
      <c r="A125" s="2">
        <v>613</v>
      </c>
      <c r="C125" s="2">
        <v>995</v>
      </c>
      <c r="D125" s="2">
        <v>1421</v>
      </c>
      <c r="E125" s="2">
        <v>1679</v>
      </c>
      <c r="F125" s="2">
        <v>2357</v>
      </c>
      <c r="G125" s="11">
        <v>700</v>
      </c>
    </row>
    <row r="126" spans="1:12" x14ac:dyDescent="0.3">
      <c r="A126" s="2">
        <v>701</v>
      </c>
      <c r="C126" s="2">
        <v>1137</v>
      </c>
      <c r="D126" s="2">
        <v>1624</v>
      </c>
      <c r="E126" s="2">
        <v>1919</v>
      </c>
      <c r="F126" s="2">
        <v>2694</v>
      </c>
      <c r="G126" s="11">
        <v>800</v>
      </c>
    </row>
    <row r="127" spans="1:12" x14ac:dyDescent="0.3">
      <c r="A127" s="2">
        <v>788</v>
      </c>
      <c r="C127" s="2">
        <v>1280</v>
      </c>
      <c r="D127" s="2">
        <v>1827</v>
      </c>
      <c r="E127" s="2">
        <v>2159</v>
      </c>
      <c r="F127" s="2">
        <v>3030</v>
      </c>
      <c r="G127" s="11">
        <v>900</v>
      </c>
    </row>
    <row r="128" spans="1:12" x14ac:dyDescent="0.3">
      <c r="A128" s="2">
        <v>876</v>
      </c>
      <c r="C128" s="2">
        <v>1422</v>
      </c>
      <c r="D128" s="2">
        <v>2030</v>
      </c>
      <c r="E128" s="2">
        <v>2399</v>
      </c>
      <c r="F128" s="2">
        <v>3367</v>
      </c>
      <c r="G128" s="11">
        <v>1000</v>
      </c>
    </row>
    <row r="129" spans="1:7" x14ac:dyDescent="0.3">
      <c r="A129" s="2">
        <v>964</v>
      </c>
      <c r="C129" s="2">
        <v>1564</v>
      </c>
      <c r="D129" s="2">
        <v>2233</v>
      </c>
      <c r="E129" s="2">
        <v>2639</v>
      </c>
      <c r="F129" s="2">
        <v>3704</v>
      </c>
      <c r="G129" s="11">
        <v>1100</v>
      </c>
    </row>
    <row r="130" spans="1:7" x14ac:dyDescent="0.3">
      <c r="A130" s="2">
        <v>1051</v>
      </c>
      <c r="C130" s="2">
        <v>1706</v>
      </c>
      <c r="D130" s="2">
        <v>2436</v>
      </c>
      <c r="E130" s="2">
        <v>2878</v>
      </c>
      <c r="F130" s="2">
        <v>4040</v>
      </c>
      <c r="G130" s="11">
        <v>1200</v>
      </c>
    </row>
    <row r="131" spans="1:7" x14ac:dyDescent="0.3">
      <c r="A131" s="2">
        <v>1227</v>
      </c>
      <c r="C131" s="2">
        <v>1990</v>
      </c>
      <c r="D131" s="2">
        <v>2841</v>
      </c>
      <c r="E131" s="2">
        <v>3358</v>
      </c>
      <c r="F131" s="2">
        <v>4714</v>
      </c>
      <c r="G131" s="11">
        <v>1400</v>
      </c>
    </row>
    <row r="132" spans="1:7" x14ac:dyDescent="0.3">
      <c r="A132" s="2">
        <v>1402</v>
      </c>
      <c r="C132" s="2">
        <v>2275</v>
      </c>
      <c r="D132" s="2">
        <v>3247</v>
      </c>
      <c r="E132" s="2">
        <v>3838</v>
      </c>
      <c r="F132" s="2">
        <v>5387</v>
      </c>
      <c r="G132" s="11">
        <v>1600</v>
      </c>
    </row>
    <row r="133" spans="1:7" x14ac:dyDescent="0.3">
      <c r="A133" s="2">
        <v>1577</v>
      </c>
      <c r="C133" s="2">
        <v>2559</v>
      </c>
      <c r="D133" s="2">
        <v>3653</v>
      </c>
      <c r="E133" s="2">
        <v>4317</v>
      </c>
      <c r="F133" s="2">
        <v>6060</v>
      </c>
      <c r="G133" s="11">
        <v>1800</v>
      </c>
    </row>
    <row r="134" spans="1:7" x14ac:dyDescent="0.3">
      <c r="A134" s="2">
        <v>1752</v>
      </c>
      <c r="C134" s="2">
        <v>2843</v>
      </c>
      <c r="D134" s="2">
        <v>4059</v>
      </c>
      <c r="E134" s="2">
        <v>4997</v>
      </c>
      <c r="F134" s="2">
        <v>6734</v>
      </c>
      <c r="G134" s="11">
        <v>2000</v>
      </c>
    </row>
    <row r="135" spans="1:7" x14ac:dyDescent="0.3">
      <c r="A135" s="2">
        <v>2015</v>
      </c>
      <c r="C135" s="2">
        <v>3270</v>
      </c>
      <c r="D135" s="2">
        <v>4668</v>
      </c>
      <c r="E135" s="2">
        <v>5517</v>
      </c>
      <c r="F135" s="2">
        <v>7744</v>
      </c>
      <c r="G135" s="3">
        <v>2300</v>
      </c>
    </row>
    <row r="136" spans="1:7" x14ac:dyDescent="0.3">
      <c r="A136" s="2">
        <v>2278</v>
      </c>
      <c r="C136" s="2">
        <v>3696</v>
      </c>
      <c r="D136" s="2">
        <v>5277</v>
      </c>
      <c r="E136" s="2">
        <v>6236</v>
      </c>
      <c r="F136" s="2">
        <v>8754</v>
      </c>
      <c r="G136" s="3">
        <v>2600</v>
      </c>
    </row>
    <row r="137" spans="1:7" x14ac:dyDescent="0.3">
      <c r="A137" s="2">
        <v>2629</v>
      </c>
      <c r="C137" s="2">
        <v>4265</v>
      </c>
      <c r="D137" s="2">
        <v>6089</v>
      </c>
      <c r="E137" s="2">
        <v>7196</v>
      </c>
      <c r="F137" s="2">
        <v>10101</v>
      </c>
      <c r="G137" s="3">
        <v>3000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S188"/>
  <sheetViews>
    <sheetView zoomScaleNormal="100" workbookViewId="0">
      <selection activeCell="S10" sqref="S10"/>
    </sheetView>
  </sheetViews>
  <sheetFormatPr defaultRowHeight="12.75" x14ac:dyDescent="0.2"/>
  <cols>
    <col min="1" max="1" width="13.5703125" customWidth="1"/>
    <col min="3" max="3" width="9.140625" style="42"/>
    <col min="5" max="5" width="9.140625" style="51"/>
    <col min="7" max="7" width="9.140625" style="42"/>
    <col min="9" max="9" width="9.140625" style="42"/>
    <col min="11" max="11" width="9.140625" style="42"/>
    <col min="12" max="12" width="9.140625" customWidth="1"/>
    <col min="13" max="13" width="9.140625" style="42" customWidth="1"/>
    <col min="15" max="15" width="9.140625" style="42"/>
    <col min="17" max="17" width="9.140625" style="42"/>
    <col min="19" max="19" width="8.85546875" customWidth="1"/>
  </cols>
  <sheetData>
    <row r="6" spans="1:19" ht="20.25" x14ac:dyDescent="0.3">
      <c r="A6" s="80" t="s">
        <v>16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S6" t="s">
        <v>21</v>
      </c>
    </row>
    <row r="7" spans="1:19" x14ac:dyDescent="0.2">
      <c r="A7" s="24"/>
      <c r="B7" s="82">
        <v>10</v>
      </c>
      <c r="C7" s="83"/>
      <c r="D7" s="82">
        <v>11</v>
      </c>
      <c r="E7" s="83"/>
      <c r="F7" s="82">
        <v>20</v>
      </c>
      <c r="G7" s="83"/>
      <c r="H7" s="82">
        <v>21</v>
      </c>
      <c r="I7" s="83"/>
      <c r="J7" s="84">
        <v>22</v>
      </c>
      <c r="K7" s="83"/>
      <c r="L7" s="78"/>
      <c r="M7" s="78"/>
      <c r="N7" s="79"/>
      <c r="O7" s="79"/>
      <c r="P7" s="78"/>
      <c r="Q7" s="78"/>
      <c r="S7" t="s">
        <v>22</v>
      </c>
    </row>
    <row r="8" spans="1:19" x14ac:dyDescent="0.2">
      <c r="A8" s="25" t="s">
        <v>5</v>
      </c>
      <c r="B8" s="26" t="s">
        <v>14</v>
      </c>
      <c r="C8" s="43" t="s">
        <v>15</v>
      </c>
      <c r="D8" s="26" t="s">
        <v>14</v>
      </c>
      <c r="E8" s="52" t="s">
        <v>15</v>
      </c>
      <c r="F8" s="26" t="s">
        <v>14</v>
      </c>
      <c r="G8" s="43" t="s">
        <v>15</v>
      </c>
      <c r="H8" s="26" t="s">
        <v>14</v>
      </c>
      <c r="I8" s="43" t="s">
        <v>15</v>
      </c>
      <c r="J8" s="26" t="s">
        <v>14</v>
      </c>
      <c r="K8" s="43" t="s">
        <v>15</v>
      </c>
      <c r="L8" s="26"/>
      <c r="M8" s="43"/>
      <c r="N8" s="26"/>
      <c r="O8" s="43"/>
      <c r="P8" s="26"/>
      <c r="Q8" s="43"/>
      <c r="S8" s="48" t="s">
        <v>23</v>
      </c>
    </row>
    <row r="9" spans="1:19" x14ac:dyDescent="0.2">
      <c r="A9" s="64">
        <v>400</v>
      </c>
      <c r="B9" s="65">
        <f t="shared" ref="B9:B14" si="0">$B$15*$A9/1000</f>
        <v>50.4</v>
      </c>
      <c r="C9" s="66"/>
      <c r="D9" s="65">
        <f t="shared" ref="D9:D14" si="1">$D$15*$A9/1000</f>
        <v>90.8</v>
      </c>
      <c r="E9" s="67"/>
      <c r="F9" s="65">
        <f t="shared" ref="F9:F14" si="2">$F$15*$A9/1000</f>
        <v>111.2</v>
      </c>
      <c r="G9" s="66"/>
      <c r="H9" s="65">
        <f t="shared" ref="H9:H14" si="3">$H$15*$A9/1000</f>
        <v>130.4</v>
      </c>
      <c r="I9" s="66"/>
      <c r="J9" s="65">
        <f t="shared" ref="J9:J14" si="4">$J$15*$A9/1000</f>
        <v>171.6</v>
      </c>
      <c r="K9" s="44"/>
      <c r="L9" s="27"/>
      <c r="M9" s="44"/>
      <c r="N9" s="27"/>
      <c r="O9" s="44"/>
      <c r="P9" s="27"/>
      <c r="Q9" s="44"/>
      <c r="S9" s="48" t="s">
        <v>24</v>
      </c>
    </row>
    <row r="10" spans="1:19" x14ac:dyDescent="0.2">
      <c r="A10" s="64">
        <v>500</v>
      </c>
      <c r="B10" s="65">
        <f t="shared" si="0"/>
        <v>63</v>
      </c>
      <c r="C10" s="66"/>
      <c r="D10" s="65">
        <f t="shared" si="1"/>
        <v>113.5</v>
      </c>
      <c r="E10" s="67"/>
      <c r="F10" s="65">
        <f t="shared" si="2"/>
        <v>139</v>
      </c>
      <c r="G10" s="66"/>
      <c r="H10" s="65">
        <f t="shared" si="3"/>
        <v>163</v>
      </c>
      <c r="I10" s="66"/>
      <c r="J10" s="65">
        <f t="shared" si="4"/>
        <v>214.5</v>
      </c>
      <c r="K10" s="44"/>
      <c r="L10" s="27"/>
      <c r="M10" s="44"/>
      <c r="N10" s="27"/>
      <c r="O10" s="50"/>
      <c r="P10" s="27"/>
      <c r="Q10" s="50"/>
    </row>
    <row r="11" spans="1:19" x14ac:dyDescent="0.2">
      <c r="A11" s="15">
        <v>600</v>
      </c>
      <c r="B11" s="27">
        <f t="shared" si="0"/>
        <v>75.599999999999994</v>
      </c>
      <c r="C11" s="44"/>
      <c r="D11" s="27">
        <f t="shared" si="1"/>
        <v>136.19999999999999</v>
      </c>
      <c r="E11" s="53"/>
      <c r="F11" s="27">
        <f t="shared" si="2"/>
        <v>166.8</v>
      </c>
      <c r="G11" s="44"/>
      <c r="H11" s="27">
        <f t="shared" si="3"/>
        <v>195.6</v>
      </c>
      <c r="I11" s="44"/>
      <c r="J11" s="27">
        <f t="shared" si="4"/>
        <v>257.39999999999998</v>
      </c>
      <c r="K11" s="44"/>
      <c r="L11" s="27"/>
      <c r="M11" s="44"/>
      <c r="N11" s="27"/>
      <c r="O11" s="50"/>
      <c r="P11" s="27"/>
      <c r="Q11" s="50"/>
    </row>
    <row r="12" spans="1:19" x14ac:dyDescent="0.2">
      <c r="A12" s="15">
        <v>700</v>
      </c>
      <c r="B12" s="27">
        <f t="shared" si="0"/>
        <v>88.2</v>
      </c>
      <c r="C12" s="44"/>
      <c r="D12" s="27">
        <f t="shared" si="1"/>
        <v>158.9</v>
      </c>
      <c r="E12" s="53"/>
      <c r="F12" s="27">
        <f t="shared" si="2"/>
        <v>194.6</v>
      </c>
      <c r="G12" s="44"/>
      <c r="H12" s="27">
        <f t="shared" si="3"/>
        <v>228.2</v>
      </c>
      <c r="I12" s="44"/>
      <c r="J12" s="27">
        <f t="shared" si="4"/>
        <v>300.3</v>
      </c>
      <c r="K12" s="44"/>
      <c r="L12" s="27"/>
      <c r="M12" s="44"/>
      <c r="N12" s="27"/>
      <c r="O12" s="50"/>
      <c r="P12" s="27"/>
      <c r="Q12" s="50"/>
    </row>
    <row r="13" spans="1:19" x14ac:dyDescent="0.2">
      <c r="A13" s="15">
        <v>800</v>
      </c>
      <c r="B13" s="27">
        <f t="shared" si="0"/>
        <v>100.8</v>
      </c>
      <c r="C13" s="44"/>
      <c r="D13" s="27">
        <f t="shared" si="1"/>
        <v>181.6</v>
      </c>
      <c r="E13" s="53"/>
      <c r="F13" s="27">
        <f t="shared" si="2"/>
        <v>222.4</v>
      </c>
      <c r="G13" s="44"/>
      <c r="H13" s="27">
        <f t="shared" si="3"/>
        <v>260.8</v>
      </c>
      <c r="I13" s="44"/>
      <c r="J13" s="27">
        <f t="shared" si="4"/>
        <v>343.2</v>
      </c>
      <c r="K13" s="44"/>
      <c r="L13" s="27"/>
      <c r="M13" s="44"/>
      <c r="N13" s="27"/>
      <c r="O13" s="50"/>
      <c r="P13" s="27"/>
      <c r="Q13" s="50"/>
    </row>
    <row r="14" spans="1:19" x14ac:dyDescent="0.2">
      <c r="A14" s="15">
        <v>900</v>
      </c>
      <c r="B14" s="27">
        <f t="shared" si="0"/>
        <v>113.4</v>
      </c>
      <c r="C14" s="44"/>
      <c r="D14" s="27">
        <f t="shared" si="1"/>
        <v>204.3</v>
      </c>
      <c r="E14" s="53"/>
      <c r="F14" s="27">
        <f t="shared" si="2"/>
        <v>250.2</v>
      </c>
      <c r="G14" s="44"/>
      <c r="H14" s="27">
        <f t="shared" si="3"/>
        <v>293.39999999999998</v>
      </c>
      <c r="I14" s="44"/>
      <c r="J14" s="27">
        <f t="shared" si="4"/>
        <v>386.1</v>
      </c>
      <c r="K14" s="44"/>
      <c r="L14" s="27"/>
      <c r="M14" s="45"/>
      <c r="N14" s="27"/>
      <c r="O14" s="56"/>
      <c r="P14" s="27"/>
      <c r="Q14" s="45"/>
    </row>
    <row r="15" spans="1:19" x14ac:dyDescent="0.2">
      <c r="A15" s="15">
        <v>1000</v>
      </c>
      <c r="B15" s="33">
        <v>126</v>
      </c>
      <c r="C15" s="49">
        <v>1.1412</v>
      </c>
      <c r="D15" s="33">
        <v>227</v>
      </c>
      <c r="E15" s="54">
        <v>1.1532</v>
      </c>
      <c r="F15" s="33">
        <v>278</v>
      </c>
      <c r="G15" s="49">
        <v>1.1598999999999999</v>
      </c>
      <c r="H15" s="33">
        <v>326</v>
      </c>
      <c r="I15" s="49">
        <v>1.1802999999999999</v>
      </c>
      <c r="J15" s="33">
        <v>429</v>
      </c>
      <c r="K15" s="49">
        <v>1.1924999999999999</v>
      </c>
      <c r="L15" s="33"/>
      <c r="M15" s="46"/>
      <c r="N15" s="33"/>
      <c r="O15" s="57"/>
      <c r="P15" s="33"/>
      <c r="Q15" s="57"/>
      <c r="S15" s="35"/>
    </row>
    <row r="16" spans="1:19" x14ac:dyDescent="0.2">
      <c r="A16" s="15">
        <v>1100</v>
      </c>
      <c r="B16" s="27">
        <f>$B$15*$A16/1000</f>
        <v>138.6</v>
      </c>
      <c r="C16" s="44"/>
      <c r="D16" s="27">
        <f>$D$15*$A16/1000</f>
        <v>249.7</v>
      </c>
      <c r="E16" s="53"/>
      <c r="F16" s="27">
        <f>$F$15*$A16/1000</f>
        <v>305.8</v>
      </c>
      <c r="G16" s="44"/>
      <c r="H16" s="27">
        <f t="shared" ref="H16:H50" si="5">$H$15*$A16/1000</f>
        <v>358.6</v>
      </c>
      <c r="I16" s="44"/>
      <c r="J16" s="27">
        <f t="shared" ref="J16:J50" si="6">$J$15*$A16/1000</f>
        <v>471.9</v>
      </c>
      <c r="K16" s="44"/>
      <c r="L16" s="27"/>
      <c r="M16" s="44"/>
      <c r="N16" s="27"/>
      <c r="O16" s="44"/>
      <c r="P16" s="27"/>
      <c r="Q16" s="44"/>
    </row>
    <row r="17" spans="1:17" x14ac:dyDescent="0.2">
      <c r="A17" s="15">
        <v>1200</v>
      </c>
      <c r="B17" s="27">
        <f t="shared" ref="B17:B50" si="7">$B$15*$A17/1000</f>
        <v>151.19999999999999</v>
      </c>
      <c r="C17" s="44"/>
      <c r="D17" s="27">
        <f t="shared" ref="D17:D50" si="8">$D$15*$A17/1000</f>
        <v>272.39999999999998</v>
      </c>
      <c r="E17" s="53"/>
      <c r="F17" s="27">
        <f t="shared" ref="F17:F50" si="9">$F$15*$A17/1000</f>
        <v>333.6</v>
      </c>
      <c r="G17" s="44"/>
      <c r="H17" s="27">
        <f t="shared" si="5"/>
        <v>391.2</v>
      </c>
      <c r="I17" s="44"/>
      <c r="J17" s="27">
        <f t="shared" si="6"/>
        <v>514.79999999999995</v>
      </c>
      <c r="K17" s="44"/>
      <c r="L17" s="27"/>
      <c r="M17" s="44"/>
      <c r="N17" s="27"/>
      <c r="O17" s="44"/>
      <c r="P17" s="27"/>
      <c r="Q17" s="44"/>
    </row>
    <row r="18" spans="1:17" x14ac:dyDescent="0.2">
      <c r="A18" s="15">
        <v>1300</v>
      </c>
      <c r="B18" s="27">
        <f t="shared" si="7"/>
        <v>163.80000000000001</v>
      </c>
      <c r="C18" s="44"/>
      <c r="D18" s="27">
        <f t="shared" si="8"/>
        <v>295.10000000000002</v>
      </c>
      <c r="E18" s="53"/>
      <c r="F18" s="27">
        <f t="shared" si="9"/>
        <v>361.4</v>
      </c>
      <c r="G18" s="44"/>
      <c r="H18" s="27">
        <f t="shared" si="5"/>
        <v>423.8</v>
      </c>
      <c r="I18" s="44"/>
      <c r="J18" s="27">
        <f t="shared" si="6"/>
        <v>557.70000000000005</v>
      </c>
      <c r="K18" s="44"/>
      <c r="L18" s="27"/>
      <c r="M18" s="44"/>
      <c r="N18" s="27"/>
      <c r="O18" s="50"/>
      <c r="P18" s="27"/>
      <c r="Q18" s="50"/>
    </row>
    <row r="19" spans="1:17" x14ac:dyDescent="0.2">
      <c r="A19" s="15">
        <v>1400</v>
      </c>
      <c r="B19" s="27">
        <f t="shared" si="7"/>
        <v>176.4</v>
      </c>
      <c r="C19" s="44"/>
      <c r="D19" s="27">
        <f t="shared" si="8"/>
        <v>317.8</v>
      </c>
      <c r="E19" s="53"/>
      <c r="F19" s="27">
        <f t="shared" si="9"/>
        <v>389.2</v>
      </c>
      <c r="G19" s="44"/>
      <c r="H19" s="27">
        <f t="shared" si="5"/>
        <v>456.4</v>
      </c>
      <c r="I19" s="44"/>
      <c r="J19" s="27">
        <f t="shared" si="6"/>
        <v>600.6</v>
      </c>
      <c r="K19" s="44"/>
      <c r="L19" s="27"/>
      <c r="M19" s="44"/>
      <c r="N19" s="27"/>
      <c r="O19" s="50"/>
      <c r="P19" s="27"/>
      <c r="Q19" s="50"/>
    </row>
    <row r="20" spans="1:17" x14ac:dyDescent="0.2">
      <c r="A20" s="15">
        <v>1500</v>
      </c>
      <c r="B20" s="27">
        <f t="shared" si="7"/>
        <v>189</v>
      </c>
      <c r="C20" s="44"/>
      <c r="D20" s="27">
        <f t="shared" si="8"/>
        <v>340.5</v>
      </c>
      <c r="E20" s="53"/>
      <c r="F20" s="27">
        <f t="shared" si="9"/>
        <v>417</v>
      </c>
      <c r="G20" s="44"/>
      <c r="H20" s="27">
        <f t="shared" si="5"/>
        <v>489</v>
      </c>
      <c r="I20" s="44"/>
      <c r="J20" s="27">
        <f t="shared" si="6"/>
        <v>643.5</v>
      </c>
      <c r="K20" s="44"/>
      <c r="L20" s="27"/>
      <c r="M20" s="44"/>
      <c r="N20" s="27"/>
      <c r="O20" s="50"/>
      <c r="P20" s="27"/>
      <c r="Q20" s="50"/>
    </row>
    <row r="21" spans="1:17" x14ac:dyDescent="0.2">
      <c r="A21" s="15">
        <v>1600</v>
      </c>
      <c r="B21" s="27">
        <f t="shared" si="7"/>
        <v>201.6</v>
      </c>
      <c r="C21" s="44"/>
      <c r="D21" s="27">
        <f t="shared" si="8"/>
        <v>363.2</v>
      </c>
      <c r="E21" s="53"/>
      <c r="F21" s="27">
        <f t="shared" si="9"/>
        <v>444.8</v>
      </c>
      <c r="G21" s="44"/>
      <c r="H21" s="27">
        <f t="shared" si="5"/>
        <v>521.6</v>
      </c>
      <c r="I21" s="44"/>
      <c r="J21" s="27">
        <f t="shared" si="6"/>
        <v>686.4</v>
      </c>
      <c r="K21" s="44"/>
      <c r="L21" s="27"/>
      <c r="M21" s="44"/>
      <c r="N21" s="27"/>
      <c r="O21" s="50"/>
      <c r="P21" s="27"/>
      <c r="Q21" s="50"/>
    </row>
    <row r="22" spans="1:17" x14ac:dyDescent="0.2">
      <c r="A22" s="15">
        <v>1700</v>
      </c>
      <c r="B22" s="27">
        <f t="shared" si="7"/>
        <v>214.2</v>
      </c>
      <c r="C22" s="44"/>
      <c r="D22" s="27">
        <f t="shared" si="8"/>
        <v>385.9</v>
      </c>
      <c r="E22" s="53"/>
      <c r="F22" s="27">
        <f t="shared" si="9"/>
        <v>472.6</v>
      </c>
      <c r="G22" s="44"/>
      <c r="H22" s="27">
        <f t="shared" si="5"/>
        <v>554.20000000000005</v>
      </c>
      <c r="I22" s="44"/>
      <c r="J22" s="27">
        <f t="shared" si="6"/>
        <v>729.3</v>
      </c>
      <c r="K22" s="44"/>
      <c r="L22" s="27"/>
      <c r="M22" s="44"/>
      <c r="N22" s="27"/>
      <c r="O22" s="50"/>
      <c r="P22" s="27"/>
      <c r="Q22" s="50"/>
    </row>
    <row r="23" spans="1:17" x14ac:dyDescent="0.2">
      <c r="A23" s="15">
        <v>1800</v>
      </c>
      <c r="B23" s="27">
        <f t="shared" si="7"/>
        <v>226.8</v>
      </c>
      <c r="C23" s="44"/>
      <c r="D23" s="27">
        <f t="shared" si="8"/>
        <v>408.6</v>
      </c>
      <c r="E23" s="53"/>
      <c r="F23" s="27">
        <f t="shared" si="9"/>
        <v>500.4</v>
      </c>
      <c r="G23" s="44"/>
      <c r="H23" s="27">
        <f t="shared" si="5"/>
        <v>586.79999999999995</v>
      </c>
      <c r="I23" s="44"/>
      <c r="J23" s="27">
        <f t="shared" si="6"/>
        <v>772.2</v>
      </c>
      <c r="K23" s="44"/>
      <c r="L23" s="27"/>
      <c r="M23" s="44"/>
      <c r="N23" s="27"/>
      <c r="O23" s="50"/>
      <c r="P23" s="27"/>
      <c r="Q23" s="50"/>
    </row>
    <row r="24" spans="1:17" x14ac:dyDescent="0.2">
      <c r="A24" s="15">
        <v>1900</v>
      </c>
      <c r="B24" s="27">
        <f t="shared" si="7"/>
        <v>239.4</v>
      </c>
      <c r="C24" s="44"/>
      <c r="D24" s="27">
        <f t="shared" si="8"/>
        <v>431.3</v>
      </c>
      <c r="E24" s="53"/>
      <c r="F24" s="27">
        <f t="shared" si="9"/>
        <v>528.20000000000005</v>
      </c>
      <c r="G24" s="44"/>
      <c r="H24" s="27">
        <f t="shared" si="5"/>
        <v>619.4</v>
      </c>
      <c r="I24" s="44"/>
      <c r="J24" s="27">
        <f t="shared" si="6"/>
        <v>815.1</v>
      </c>
      <c r="K24" s="44"/>
      <c r="L24" s="27"/>
      <c r="M24" s="44"/>
      <c r="N24" s="27"/>
      <c r="O24" s="50"/>
      <c r="P24" s="27"/>
      <c r="Q24" s="50"/>
    </row>
    <row r="25" spans="1:17" x14ac:dyDescent="0.2">
      <c r="A25" s="15">
        <v>2000</v>
      </c>
      <c r="B25" s="27">
        <f t="shared" si="7"/>
        <v>252</v>
      </c>
      <c r="C25" s="44"/>
      <c r="D25" s="27">
        <f t="shared" si="8"/>
        <v>454</v>
      </c>
      <c r="E25" s="53"/>
      <c r="F25" s="27">
        <f t="shared" si="9"/>
        <v>556</v>
      </c>
      <c r="G25" s="44"/>
      <c r="H25" s="27">
        <f t="shared" si="5"/>
        <v>652</v>
      </c>
      <c r="I25" s="44"/>
      <c r="J25" s="27">
        <f t="shared" si="6"/>
        <v>858</v>
      </c>
      <c r="K25" s="44"/>
      <c r="L25" s="27"/>
      <c r="M25" s="44"/>
      <c r="N25" s="27"/>
      <c r="O25" s="50"/>
      <c r="P25" s="27"/>
      <c r="Q25" s="50"/>
    </row>
    <row r="26" spans="1:17" x14ac:dyDescent="0.2">
      <c r="A26" s="15">
        <v>2100</v>
      </c>
      <c r="B26" s="27">
        <f t="shared" si="7"/>
        <v>264.60000000000002</v>
      </c>
      <c r="C26" s="44"/>
      <c r="D26" s="27">
        <f t="shared" si="8"/>
        <v>476.7</v>
      </c>
      <c r="E26" s="53"/>
      <c r="F26" s="27">
        <f t="shared" si="9"/>
        <v>583.79999999999995</v>
      </c>
      <c r="G26" s="44"/>
      <c r="H26" s="27">
        <f t="shared" si="5"/>
        <v>684.6</v>
      </c>
      <c r="I26" s="44"/>
      <c r="J26" s="27">
        <f t="shared" si="6"/>
        <v>900.9</v>
      </c>
      <c r="K26" s="44"/>
      <c r="L26" s="27"/>
      <c r="M26" s="44"/>
      <c r="N26" s="27"/>
      <c r="O26" s="50"/>
      <c r="P26" s="27"/>
      <c r="Q26" s="50"/>
    </row>
    <row r="27" spans="1:17" x14ac:dyDescent="0.2">
      <c r="A27" s="15">
        <v>2200</v>
      </c>
      <c r="B27" s="27">
        <f t="shared" si="7"/>
        <v>277.2</v>
      </c>
      <c r="C27" s="44"/>
      <c r="D27" s="27">
        <f t="shared" si="8"/>
        <v>499.4</v>
      </c>
      <c r="E27" s="53"/>
      <c r="F27" s="27">
        <f t="shared" si="9"/>
        <v>611.6</v>
      </c>
      <c r="G27" s="44"/>
      <c r="H27" s="27">
        <f t="shared" si="5"/>
        <v>717.2</v>
      </c>
      <c r="I27" s="44"/>
      <c r="J27" s="27">
        <f t="shared" si="6"/>
        <v>943.8</v>
      </c>
      <c r="K27" s="44"/>
      <c r="L27" s="27"/>
      <c r="M27" s="44"/>
      <c r="N27" s="27"/>
      <c r="O27" s="50"/>
      <c r="P27" s="27"/>
      <c r="Q27" s="50"/>
    </row>
    <row r="28" spans="1:17" x14ac:dyDescent="0.2">
      <c r="A28" s="15">
        <v>2300</v>
      </c>
      <c r="B28" s="27">
        <f t="shared" si="7"/>
        <v>289.8</v>
      </c>
      <c r="C28" s="44"/>
      <c r="D28" s="27">
        <f t="shared" si="8"/>
        <v>522.1</v>
      </c>
      <c r="E28" s="53"/>
      <c r="F28" s="27">
        <f t="shared" si="9"/>
        <v>639.4</v>
      </c>
      <c r="G28" s="44"/>
      <c r="H28" s="27">
        <f t="shared" si="5"/>
        <v>749.8</v>
      </c>
      <c r="I28" s="44"/>
      <c r="J28" s="27">
        <f t="shared" si="6"/>
        <v>986.7</v>
      </c>
      <c r="K28" s="44"/>
      <c r="L28" s="27"/>
      <c r="M28" s="44"/>
      <c r="N28" s="27"/>
      <c r="O28" s="50"/>
      <c r="P28" s="27"/>
      <c r="Q28" s="50"/>
    </row>
    <row r="29" spans="1:17" x14ac:dyDescent="0.2">
      <c r="A29" s="15">
        <v>2400</v>
      </c>
      <c r="B29" s="27">
        <f t="shared" si="7"/>
        <v>302.39999999999998</v>
      </c>
      <c r="C29" s="44"/>
      <c r="D29" s="27">
        <f t="shared" si="8"/>
        <v>544.79999999999995</v>
      </c>
      <c r="E29" s="53"/>
      <c r="F29" s="27">
        <f t="shared" si="9"/>
        <v>667.2</v>
      </c>
      <c r="G29" s="44"/>
      <c r="H29" s="27">
        <f t="shared" si="5"/>
        <v>782.4</v>
      </c>
      <c r="I29" s="44"/>
      <c r="J29" s="27">
        <f t="shared" si="6"/>
        <v>1029.5999999999999</v>
      </c>
      <c r="K29" s="44"/>
      <c r="L29" s="27"/>
      <c r="M29" s="44"/>
      <c r="N29" s="27"/>
      <c r="O29" s="50"/>
      <c r="P29" s="27"/>
      <c r="Q29" s="50"/>
    </row>
    <row r="30" spans="1:17" x14ac:dyDescent="0.2">
      <c r="A30" s="15">
        <v>2500</v>
      </c>
      <c r="B30" s="27">
        <f t="shared" si="7"/>
        <v>315</v>
      </c>
      <c r="C30" s="44"/>
      <c r="D30" s="27">
        <f t="shared" si="8"/>
        <v>567.5</v>
      </c>
      <c r="E30" s="53"/>
      <c r="F30" s="27">
        <f t="shared" si="9"/>
        <v>695</v>
      </c>
      <c r="G30" s="44"/>
      <c r="H30" s="27">
        <f t="shared" si="5"/>
        <v>815</v>
      </c>
      <c r="I30" s="44"/>
      <c r="J30" s="27">
        <f t="shared" si="6"/>
        <v>1072.5</v>
      </c>
      <c r="K30" s="44"/>
      <c r="L30" s="27"/>
      <c r="M30" s="44"/>
      <c r="N30" s="27"/>
      <c r="O30" s="50"/>
      <c r="P30" s="27"/>
      <c r="Q30" s="50"/>
    </row>
    <row r="31" spans="1:17" x14ac:dyDescent="0.2">
      <c r="A31" s="15">
        <v>2600</v>
      </c>
      <c r="B31" s="27">
        <f t="shared" si="7"/>
        <v>327.60000000000002</v>
      </c>
      <c r="C31" s="44"/>
      <c r="D31" s="27">
        <f t="shared" si="8"/>
        <v>590.20000000000005</v>
      </c>
      <c r="E31" s="53"/>
      <c r="F31" s="27">
        <f t="shared" si="9"/>
        <v>722.8</v>
      </c>
      <c r="G31" s="44"/>
      <c r="H31" s="27">
        <f t="shared" si="5"/>
        <v>847.6</v>
      </c>
      <c r="I31" s="44"/>
      <c r="J31" s="27">
        <f t="shared" si="6"/>
        <v>1115.4000000000001</v>
      </c>
      <c r="K31" s="44"/>
      <c r="L31" s="27"/>
      <c r="M31" s="44"/>
      <c r="N31" s="27"/>
      <c r="O31" s="50"/>
      <c r="P31" s="27"/>
      <c r="Q31" s="50"/>
    </row>
    <row r="32" spans="1:17" x14ac:dyDescent="0.2">
      <c r="A32" s="15">
        <v>2700</v>
      </c>
      <c r="B32" s="27">
        <f t="shared" si="7"/>
        <v>340.2</v>
      </c>
      <c r="C32" s="44"/>
      <c r="D32" s="27">
        <f t="shared" si="8"/>
        <v>612.9</v>
      </c>
      <c r="E32" s="53"/>
      <c r="F32" s="27">
        <f t="shared" si="9"/>
        <v>750.6</v>
      </c>
      <c r="G32" s="44"/>
      <c r="H32" s="27">
        <f t="shared" si="5"/>
        <v>880.2</v>
      </c>
      <c r="I32" s="44"/>
      <c r="J32" s="27">
        <f t="shared" si="6"/>
        <v>1158.3</v>
      </c>
      <c r="K32" s="44"/>
      <c r="L32" s="27"/>
      <c r="M32" s="44"/>
      <c r="N32" s="27"/>
      <c r="O32" s="50"/>
      <c r="P32" s="27"/>
      <c r="Q32" s="50"/>
    </row>
    <row r="33" spans="1:17" x14ac:dyDescent="0.2">
      <c r="A33" s="15">
        <v>2800</v>
      </c>
      <c r="B33" s="27">
        <f t="shared" si="7"/>
        <v>352.8</v>
      </c>
      <c r="C33" s="44"/>
      <c r="D33" s="27">
        <f t="shared" si="8"/>
        <v>635.6</v>
      </c>
      <c r="E33" s="53"/>
      <c r="F33" s="27">
        <f t="shared" si="9"/>
        <v>778.4</v>
      </c>
      <c r="G33" s="44"/>
      <c r="H33" s="27">
        <f t="shared" si="5"/>
        <v>912.8</v>
      </c>
      <c r="I33" s="44"/>
      <c r="J33" s="27">
        <f t="shared" si="6"/>
        <v>1201.2</v>
      </c>
      <c r="K33" s="44"/>
      <c r="L33" s="27"/>
      <c r="M33" s="44"/>
      <c r="N33" s="27"/>
      <c r="O33" s="50"/>
      <c r="P33" s="27"/>
      <c r="Q33" s="50"/>
    </row>
    <row r="34" spans="1:17" x14ac:dyDescent="0.2">
      <c r="A34" s="15">
        <v>2900</v>
      </c>
      <c r="B34" s="27">
        <f t="shared" si="7"/>
        <v>365.4</v>
      </c>
      <c r="C34" s="44"/>
      <c r="D34" s="27">
        <f t="shared" si="8"/>
        <v>658.3</v>
      </c>
      <c r="E34" s="53"/>
      <c r="F34" s="27">
        <f t="shared" si="9"/>
        <v>806.2</v>
      </c>
      <c r="G34" s="44"/>
      <c r="H34" s="27">
        <f t="shared" si="5"/>
        <v>945.4</v>
      </c>
      <c r="I34" s="44"/>
      <c r="J34" s="27">
        <f t="shared" si="6"/>
        <v>1244.0999999999999</v>
      </c>
      <c r="K34" s="44"/>
      <c r="L34" s="27"/>
      <c r="M34" s="44"/>
      <c r="N34" s="27"/>
      <c r="O34" s="50"/>
      <c r="P34" s="27"/>
      <c r="Q34" s="50"/>
    </row>
    <row r="35" spans="1:17" x14ac:dyDescent="0.2">
      <c r="A35" s="15">
        <v>3000</v>
      </c>
      <c r="B35" s="27">
        <f t="shared" si="7"/>
        <v>378</v>
      </c>
      <c r="C35" s="44"/>
      <c r="D35" s="27">
        <f t="shared" si="8"/>
        <v>681</v>
      </c>
      <c r="E35" s="53"/>
      <c r="F35" s="27">
        <f t="shared" si="9"/>
        <v>834</v>
      </c>
      <c r="G35" s="44"/>
      <c r="H35" s="27">
        <f t="shared" si="5"/>
        <v>978</v>
      </c>
      <c r="I35" s="44"/>
      <c r="J35" s="27">
        <f t="shared" si="6"/>
        <v>1287</v>
      </c>
      <c r="K35" s="44"/>
      <c r="L35" s="27"/>
      <c r="M35" s="44"/>
      <c r="N35" s="27"/>
      <c r="O35" s="50"/>
      <c r="P35" s="27"/>
      <c r="Q35" s="50"/>
    </row>
    <row r="36" spans="1:17" x14ac:dyDescent="0.2">
      <c r="A36" s="15">
        <v>3200</v>
      </c>
      <c r="B36" s="27">
        <f t="shared" si="7"/>
        <v>403.2</v>
      </c>
      <c r="C36" s="44"/>
      <c r="D36" s="27">
        <f t="shared" si="8"/>
        <v>726.4</v>
      </c>
      <c r="E36" s="53"/>
      <c r="F36" s="27">
        <f t="shared" si="9"/>
        <v>889.6</v>
      </c>
      <c r="G36" s="44"/>
      <c r="H36" s="27">
        <f t="shared" si="5"/>
        <v>1043.2</v>
      </c>
      <c r="I36" s="44"/>
      <c r="J36" s="27">
        <f t="shared" si="6"/>
        <v>1372.8</v>
      </c>
      <c r="K36" s="44"/>
      <c r="L36" s="27"/>
      <c r="M36" s="44"/>
      <c r="N36" s="27"/>
      <c r="O36" s="50"/>
      <c r="P36" s="27"/>
      <c r="Q36" s="50"/>
    </row>
    <row r="37" spans="1:17" x14ac:dyDescent="0.2">
      <c r="A37" s="15">
        <v>3400</v>
      </c>
      <c r="B37" s="27">
        <f t="shared" si="7"/>
        <v>428.4</v>
      </c>
      <c r="C37" s="44"/>
      <c r="D37" s="27">
        <f t="shared" si="8"/>
        <v>771.8</v>
      </c>
      <c r="E37" s="53"/>
      <c r="F37" s="27">
        <f t="shared" si="9"/>
        <v>945.2</v>
      </c>
      <c r="G37" s="44"/>
      <c r="H37" s="27">
        <f t="shared" si="5"/>
        <v>1108.4000000000001</v>
      </c>
      <c r="I37" s="44"/>
      <c r="J37" s="27">
        <f t="shared" si="6"/>
        <v>1458.6</v>
      </c>
      <c r="K37" s="44"/>
      <c r="L37" s="27"/>
      <c r="M37" s="44"/>
      <c r="N37" s="27"/>
      <c r="O37" s="50"/>
      <c r="P37" s="27"/>
      <c r="Q37" s="50"/>
    </row>
    <row r="38" spans="1:17" x14ac:dyDescent="0.2">
      <c r="A38" s="15">
        <v>3600</v>
      </c>
      <c r="B38" s="27">
        <f t="shared" si="7"/>
        <v>453.6</v>
      </c>
      <c r="C38" s="44"/>
      <c r="D38" s="27">
        <f t="shared" si="8"/>
        <v>817.2</v>
      </c>
      <c r="E38" s="53"/>
      <c r="F38" s="27">
        <f t="shared" si="9"/>
        <v>1000.8</v>
      </c>
      <c r="G38" s="44"/>
      <c r="H38" s="27">
        <f t="shared" si="5"/>
        <v>1173.5999999999999</v>
      </c>
      <c r="I38" s="44"/>
      <c r="J38" s="27">
        <f t="shared" si="6"/>
        <v>1544.4</v>
      </c>
      <c r="K38" s="44"/>
      <c r="L38" s="27"/>
      <c r="M38" s="44"/>
      <c r="N38" s="27"/>
      <c r="O38" s="50"/>
      <c r="P38" s="27"/>
      <c r="Q38" s="50"/>
    </row>
    <row r="39" spans="1:17" x14ac:dyDescent="0.2">
      <c r="A39" s="15">
        <v>3800</v>
      </c>
      <c r="B39" s="27">
        <f t="shared" si="7"/>
        <v>478.8</v>
      </c>
      <c r="C39" s="44"/>
      <c r="D39" s="27">
        <f t="shared" si="8"/>
        <v>862.6</v>
      </c>
      <c r="E39" s="53"/>
      <c r="F39" s="27">
        <f t="shared" si="9"/>
        <v>1056.4000000000001</v>
      </c>
      <c r="G39" s="44"/>
      <c r="H39" s="27">
        <f t="shared" si="5"/>
        <v>1238.8</v>
      </c>
      <c r="I39" s="44"/>
      <c r="J39" s="27">
        <f t="shared" si="6"/>
        <v>1630.2</v>
      </c>
      <c r="K39" s="44"/>
      <c r="L39" s="27"/>
      <c r="M39" s="44"/>
      <c r="N39" s="27"/>
      <c r="O39" s="50"/>
      <c r="P39" s="27"/>
      <c r="Q39" s="50"/>
    </row>
    <row r="40" spans="1:17" x14ac:dyDescent="0.2">
      <c r="A40" s="15">
        <v>4000</v>
      </c>
      <c r="B40" s="27">
        <f t="shared" si="7"/>
        <v>504</v>
      </c>
      <c r="C40" s="44"/>
      <c r="D40" s="27">
        <f t="shared" si="8"/>
        <v>908</v>
      </c>
      <c r="E40" s="53"/>
      <c r="F40" s="27">
        <f t="shared" si="9"/>
        <v>1112</v>
      </c>
      <c r="G40" s="44"/>
      <c r="H40" s="27">
        <f t="shared" si="5"/>
        <v>1304</v>
      </c>
      <c r="I40" s="44"/>
      <c r="J40" s="27">
        <f t="shared" si="6"/>
        <v>1716</v>
      </c>
      <c r="K40" s="44"/>
      <c r="L40" s="27"/>
      <c r="M40" s="44"/>
      <c r="N40" s="27"/>
      <c r="O40" s="50"/>
      <c r="P40" s="27"/>
      <c r="Q40" s="50"/>
    </row>
    <row r="41" spans="1:17" x14ac:dyDescent="0.2">
      <c r="A41" s="15">
        <v>4200</v>
      </c>
      <c r="B41" s="27">
        <f t="shared" si="7"/>
        <v>529.20000000000005</v>
      </c>
      <c r="C41" s="44"/>
      <c r="D41" s="27">
        <f t="shared" si="8"/>
        <v>953.4</v>
      </c>
      <c r="E41" s="53"/>
      <c r="F41" s="27">
        <f t="shared" si="9"/>
        <v>1167.5999999999999</v>
      </c>
      <c r="G41" s="44"/>
      <c r="H41" s="27">
        <f t="shared" si="5"/>
        <v>1369.2</v>
      </c>
      <c r="I41" s="44"/>
      <c r="J41" s="27">
        <f t="shared" si="6"/>
        <v>1801.8</v>
      </c>
      <c r="K41" s="44"/>
      <c r="L41" s="27"/>
      <c r="M41" s="44"/>
      <c r="N41" s="27"/>
      <c r="O41" s="50"/>
      <c r="P41" s="27"/>
      <c r="Q41" s="50"/>
    </row>
    <row r="42" spans="1:17" x14ac:dyDescent="0.2">
      <c r="A42" s="15">
        <v>4400</v>
      </c>
      <c r="B42" s="27">
        <f t="shared" si="7"/>
        <v>554.4</v>
      </c>
      <c r="C42" s="44"/>
      <c r="D42" s="27">
        <f t="shared" si="8"/>
        <v>998.8</v>
      </c>
      <c r="E42" s="53"/>
      <c r="F42" s="27">
        <f t="shared" si="9"/>
        <v>1223.2</v>
      </c>
      <c r="G42" s="44"/>
      <c r="H42" s="27">
        <f t="shared" si="5"/>
        <v>1434.4</v>
      </c>
      <c r="I42" s="44"/>
      <c r="J42" s="27">
        <f t="shared" si="6"/>
        <v>1887.6</v>
      </c>
      <c r="K42" s="44"/>
      <c r="L42" s="27"/>
      <c r="M42" s="44"/>
      <c r="N42" s="27"/>
      <c r="O42" s="50"/>
      <c r="P42" s="27"/>
      <c r="Q42" s="50"/>
    </row>
    <row r="43" spans="1:17" x14ac:dyDescent="0.2">
      <c r="A43" s="15">
        <v>4600</v>
      </c>
      <c r="B43" s="27">
        <f t="shared" si="7"/>
        <v>579.6</v>
      </c>
      <c r="C43" s="44"/>
      <c r="D43" s="27">
        <f t="shared" si="8"/>
        <v>1044.2</v>
      </c>
      <c r="E43" s="53"/>
      <c r="F43" s="27">
        <f t="shared" si="9"/>
        <v>1278.8</v>
      </c>
      <c r="G43" s="44"/>
      <c r="H43" s="27">
        <f t="shared" si="5"/>
        <v>1499.6</v>
      </c>
      <c r="I43" s="44"/>
      <c r="J43" s="27">
        <f t="shared" si="6"/>
        <v>1973.4</v>
      </c>
      <c r="K43" s="44"/>
      <c r="L43" s="27"/>
      <c r="M43" s="44"/>
      <c r="N43" s="27"/>
      <c r="O43" s="50"/>
      <c r="P43" s="27"/>
      <c r="Q43" s="50"/>
    </row>
    <row r="44" spans="1:17" x14ac:dyDescent="0.2">
      <c r="A44" s="15">
        <v>4800</v>
      </c>
      <c r="B44" s="27">
        <f t="shared" si="7"/>
        <v>604.79999999999995</v>
      </c>
      <c r="C44" s="44"/>
      <c r="D44" s="27">
        <f t="shared" si="8"/>
        <v>1089.5999999999999</v>
      </c>
      <c r="E44" s="53"/>
      <c r="F44" s="27">
        <f t="shared" si="9"/>
        <v>1334.4</v>
      </c>
      <c r="G44" s="44"/>
      <c r="H44" s="27">
        <f t="shared" si="5"/>
        <v>1564.8</v>
      </c>
      <c r="I44" s="44"/>
      <c r="J44" s="27">
        <f t="shared" si="6"/>
        <v>2059.1999999999998</v>
      </c>
      <c r="K44" s="44"/>
      <c r="L44" s="27"/>
      <c r="M44" s="44"/>
      <c r="N44" s="27"/>
      <c r="O44" s="50"/>
      <c r="P44" s="27"/>
      <c r="Q44" s="50"/>
    </row>
    <row r="45" spans="1:17" x14ac:dyDescent="0.2">
      <c r="A45" s="15">
        <v>5000</v>
      </c>
      <c r="B45" s="27">
        <f t="shared" si="7"/>
        <v>630</v>
      </c>
      <c r="C45" s="44"/>
      <c r="D45" s="27">
        <f t="shared" si="8"/>
        <v>1135</v>
      </c>
      <c r="E45" s="53"/>
      <c r="F45" s="27">
        <f t="shared" si="9"/>
        <v>1390</v>
      </c>
      <c r="G45" s="44"/>
      <c r="H45" s="27">
        <f t="shared" si="5"/>
        <v>1630</v>
      </c>
      <c r="I45" s="44"/>
      <c r="J45" s="27">
        <f t="shared" si="6"/>
        <v>2145</v>
      </c>
      <c r="K45" s="44"/>
      <c r="L45" s="27"/>
      <c r="M45" s="44"/>
      <c r="N45" s="27"/>
      <c r="O45" s="50"/>
      <c r="P45" s="27"/>
      <c r="Q45" s="50"/>
    </row>
    <row r="46" spans="1:17" x14ac:dyDescent="0.2">
      <c r="A46" s="15">
        <v>5200</v>
      </c>
      <c r="B46" s="27">
        <f t="shared" si="7"/>
        <v>655.20000000000005</v>
      </c>
      <c r="C46" s="44"/>
      <c r="D46" s="27">
        <f t="shared" si="8"/>
        <v>1180.4000000000001</v>
      </c>
      <c r="E46" s="53"/>
      <c r="F46" s="27">
        <f t="shared" si="9"/>
        <v>1445.6</v>
      </c>
      <c r="G46" s="44"/>
      <c r="H46" s="27">
        <f t="shared" si="5"/>
        <v>1695.2</v>
      </c>
      <c r="I46" s="44"/>
      <c r="J46" s="27">
        <f t="shared" si="6"/>
        <v>2230.8000000000002</v>
      </c>
      <c r="K46" s="44"/>
      <c r="L46" s="27"/>
      <c r="M46" s="44"/>
      <c r="N46" s="27"/>
      <c r="O46" s="50"/>
      <c r="P46" s="27"/>
      <c r="Q46" s="50"/>
    </row>
    <row r="47" spans="1:17" x14ac:dyDescent="0.2">
      <c r="A47" s="15">
        <v>5400</v>
      </c>
      <c r="B47" s="27">
        <f t="shared" si="7"/>
        <v>680.4</v>
      </c>
      <c r="C47" s="44"/>
      <c r="D47" s="27">
        <f t="shared" si="8"/>
        <v>1225.8</v>
      </c>
      <c r="E47" s="53"/>
      <c r="F47" s="27">
        <f t="shared" si="9"/>
        <v>1501.2</v>
      </c>
      <c r="G47" s="44"/>
      <c r="H47" s="27">
        <f t="shared" si="5"/>
        <v>1760.4</v>
      </c>
      <c r="I47" s="44"/>
      <c r="J47" s="27">
        <f t="shared" si="6"/>
        <v>2316.6</v>
      </c>
      <c r="K47" s="44"/>
      <c r="L47" s="27"/>
      <c r="M47" s="44"/>
      <c r="N47" s="27"/>
      <c r="O47" s="50"/>
      <c r="P47" s="27"/>
      <c r="Q47" s="50"/>
    </row>
    <row r="48" spans="1:17" x14ac:dyDescent="0.2">
      <c r="A48" s="15">
        <v>5600</v>
      </c>
      <c r="B48" s="27">
        <f t="shared" si="7"/>
        <v>705.6</v>
      </c>
      <c r="C48" s="44"/>
      <c r="D48" s="27">
        <f t="shared" si="8"/>
        <v>1271.2</v>
      </c>
      <c r="E48" s="53"/>
      <c r="F48" s="27">
        <f t="shared" si="9"/>
        <v>1556.8</v>
      </c>
      <c r="G48" s="44"/>
      <c r="H48" s="27">
        <f t="shared" si="5"/>
        <v>1825.6</v>
      </c>
      <c r="I48" s="44"/>
      <c r="J48" s="27">
        <f t="shared" si="6"/>
        <v>2402.4</v>
      </c>
      <c r="K48" s="44"/>
      <c r="L48" s="27"/>
      <c r="M48" s="44"/>
      <c r="N48" s="27"/>
      <c r="O48" s="50"/>
      <c r="P48" s="27"/>
      <c r="Q48" s="50"/>
    </row>
    <row r="49" spans="1:17" x14ac:dyDescent="0.2">
      <c r="A49" s="15">
        <v>5800</v>
      </c>
      <c r="B49" s="27">
        <f t="shared" si="7"/>
        <v>730.8</v>
      </c>
      <c r="C49" s="44"/>
      <c r="D49" s="27">
        <f t="shared" si="8"/>
        <v>1316.6</v>
      </c>
      <c r="E49" s="53"/>
      <c r="F49" s="27">
        <f t="shared" si="9"/>
        <v>1612.4</v>
      </c>
      <c r="G49" s="44"/>
      <c r="H49" s="27">
        <f t="shared" si="5"/>
        <v>1890.8</v>
      </c>
      <c r="I49" s="44"/>
      <c r="J49" s="27">
        <f t="shared" si="6"/>
        <v>2488.1999999999998</v>
      </c>
      <c r="K49" s="44"/>
      <c r="L49" s="27"/>
      <c r="M49" s="44"/>
      <c r="N49" s="27"/>
      <c r="O49" s="50"/>
      <c r="P49" s="27"/>
      <c r="Q49" s="50"/>
    </row>
    <row r="50" spans="1:17" x14ac:dyDescent="0.2">
      <c r="A50" s="15">
        <v>6000</v>
      </c>
      <c r="B50" s="27">
        <f t="shared" si="7"/>
        <v>756</v>
      </c>
      <c r="C50" s="44"/>
      <c r="D50" s="27">
        <f t="shared" si="8"/>
        <v>1362</v>
      </c>
      <c r="E50" s="53"/>
      <c r="F50" s="27">
        <f t="shared" si="9"/>
        <v>1668</v>
      </c>
      <c r="G50" s="44"/>
      <c r="H50" s="27">
        <f t="shared" si="5"/>
        <v>1956</v>
      </c>
      <c r="I50" s="44"/>
      <c r="J50" s="27">
        <f t="shared" si="6"/>
        <v>2574</v>
      </c>
      <c r="K50" s="44"/>
      <c r="L50" s="27"/>
      <c r="M50" s="44"/>
      <c r="N50" s="27"/>
      <c r="O50" s="50"/>
      <c r="P50" s="27"/>
      <c r="Q50" s="50"/>
    </row>
    <row r="51" spans="1:17" x14ac:dyDescent="0.2">
      <c r="B51" s="1"/>
      <c r="D51" s="1"/>
      <c r="F51" s="1"/>
      <c r="H51" s="1"/>
      <c r="J51" s="1"/>
      <c r="L51" s="1"/>
    </row>
    <row r="52" spans="1:17" ht="20.25" x14ac:dyDescent="0.3">
      <c r="A52" s="85" t="s">
        <v>17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</row>
    <row r="53" spans="1:17" x14ac:dyDescent="0.2">
      <c r="A53" s="24"/>
      <c r="B53" s="82">
        <v>10</v>
      </c>
      <c r="C53" s="83"/>
      <c r="D53" s="82">
        <v>11</v>
      </c>
      <c r="E53" s="83"/>
      <c r="F53" s="82">
        <v>20</v>
      </c>
      <c r="G53" s="83"/>
      <c r="H53" s="82">
        <v>21</v>
      </c>
      <c r="I53" s="83"/>
      <c r="J53" s="84">
        <v>22</v>
      </c>
      <c r="K53" s="83"/>
      <c r="L53" s="78">
        <v>32</v>
      </c>
      <c r="M53" s="78"/>
      <c r="N53" s="79">
        <v>43</v>
      </c>
      <c r="O53" s="79"/>
      <c r="P53" s="78">
        <v>54</v>
      </c>
      <c r="Q53" s="78"/>
    </row>
    <row r="54" spans="1:17" x14ac:dyDescent="0.2">
      <c r="A54" s="25" t="s">
        <v>5</v>
      </c>
      <c r="B54" s="26" t="s">
        <v>14</v>
      </c>
      <c r="C54" s="43" t="s">
        <v>15</v>
      </c>
      <c r="D54" s="26" t="s">
        <v>14</v>
      </c>
      <c r="E54" s="52" t="s">
        <v>15</v>
      </c>
      <c r="F54" s="26" t="s">
        <v>14</v>
      </c>
      <c r="G54" s="43" t="s">
        <v>15</v>
      </c>
      <c r="H54" s="26" t="s">
        <v>14</v>
      </c>
      <c r="I54" s="43" t="s">
        <v>15</v>
      </c>
      <c r="J54" s="26" t="s">
        <v>14</v>
      </c>
      <c r="K54" s="43" t="s">
        <v>15</v>
      </c>
      <c r="L54" s="26" t="s">
        <v>14</v>
      </c>
      <c r="M54" s="43" t="s">
        <v>15</v>
      </c>
      <c r="N54" s="26" t="s">
        <v>14</v>
      </c>
      <c r="O54" s="43" t="s">
        <v>15</v>
      </c>
      <c r="P54" s="26" t="s">
        <v>14</v>
      </c>
      <c r="Q54" s="43" t="s">
        <v>15</v>
      </c>
    </row>
    <row r="55" spans="1:17" x14ac:dyDescent="0.2">
      <c r="A55" s="64">
        <v>400</v>
      </c>
      <c r="B55" s="65">
        <f t="shared" ref="B55:B60" si="10">$B$61*$A55/1000</f>
        <v>80.400000000000006</v>
      </c>
      <c r="C55" s="66"/>
      <c r="D55" s="65">
        <f t="shared" ref="D55:D60" si="11">$D$61*$A55/1000</f>
        <v>126.4</v>
      </c>
      <c r="E55" s="67"/>
      <c r="F55" s="65">
        <f t="shared" ref="F55:F60" si="12">$F$61*$A55/1000</f>
        <v>161.6</v>
      </c>
      <c r="G55" s="66"/>
      <c r="H55" s="65">
        <f t="shared" ref="H55:H60" si="13">$H$61*$A55/1000</f>
        <v>200.8</v>
      </c>
      <c r="I55" s="66"/>
      <c r="J55" s="65">
        <f t="shared" ref="J55:J60" si="14">$J$61*$A55/1000</f>
        <v>248.8</v>
      </c>
      <c r="K55" s="44"/>
      <c r="L55" s="27"/>
      <c r="M55" s="44"/>
      <c r="N55" s="27"/>
      <c r="O55" s="44"/>
      <c r="P55" s="27"/>
      <c r="Q55" s="44"/>
    </row>
    <row r="56" spans="1:17" x14ac:dyDescent="0.2">
      <c r="A56" s="64">
        <v>500</v>
      </c>
      <c r="B56" s="65">
        <f t="shared" si="10"/>
        <v>100.5</v>
      </c>
      <c r="C56" s="66"/>
      <c r="D56" s="65">
        <f t="shared" si="11"/>
        <v>158</v>
      </c>
      <c r="E56" s="67"/>
      <c r="F56" s="65">
        <f t="shared" si="12"/>
        <v>202</v>
      </c>
      <c r="G56" s="66"/>
      <c r="H56" s="65">
        <f t="shared" si="13"/>
        <v>251</v>
      </c>
      <c r="I56" s="66"/>
      <c r="J56" s="65">
        <f t="shared" si="14"/>
        <v>311</v>
      </c>
      <c r="K56" s="44"/>
      <c r="L56" s="27"/>
      <c r="M56" s="44"/>
      <c r="N56" s="27"/>
      <c r="O56" s="50"/>
      <c r="P56" s="27"/>
      <c r="Q56" s="50"/>
    </row>
    <row r="57" spans="1:17" x14ac:dyDescent="0.2">
      <c r="A57" s="15">
        <v>600</v>
      </c>
      <c r="B57" s="27">
        <f t="shared" si="10"/>
        <v>120.6</v>
      </c>
      <c r="C57" s="44"/>
      <c r="D57" s="27">
        <f t="shared" si="11"/>
        <v>189.6</v>
      </c>
      <c r="E57" s="53"/>
      <c r="F57" s="27">
        <f t="shared" si="12"/>
        <v>242.4</v>
      </c>
      <c r="G57" s="44"/>
      <c r="H57" s="27">
        <f t="shared" si="13"/>
        <v>301.2</v>
      </c>
      <c r="I57" s="44"/>
      <c r="J57" s="27">
        <f t="shared" si="14"/>
        <v>373.2</v>
      </c>
      <c r="K57" s="44"/>
      <c r="L57" s="27"/>
      <c r="M57" s="44"/>
      <c r="N57" s="27"/>
      <c r="O57" s="50"/>
      <c r="P57" s="27"/>
      <c r="Q57" s="50"/>
    </row>
    <row r="58" spans="1:17" x14ac:dyDescent="0.2">
      <c r="A58" s="15">
        <v>700</v>
      </c>
      <c r="B58" s="27">
        <f t="shared" si="10"/>
        <v>140.69999999999999</v>
      </c>
      <c r="C58" s="44"/>
      <c r="D58" s="27">
        <f t="shared" si="11"/>
        <v>221.2</v>
      </c>
      <c r="E58" s="53"/>
      <c r="F58" s="27">
        <f t="shared" si="12"/>
        <v>282.8</v>
      </c>
      <c r="G58" s="44"/>
      <c r="H58" s="27">
        <f t="shared" si="13"/>
        <v>351.4</v>
      </c>
      <c r="I58" s="44"/>
      <c r="J58" s="27">
        <f t="shared" si="14"/>
        <v>435.4</v>
      </c>
      <c r="K58" s="44"/>
      <c r="L58" s="27"/>
      <c r="M58" s="44"/>
      <c r="N58" s="27"/>
      <c r="O58" s="50"/>
      <c r="P58" s="27"/>
      <c r="Q58" s="50"/>
    </row>
    <row r="59" spans="1:17" x14ac:dyDescent="0.2">
      <c r="A59" s="15">
        <v>800</v>
      </c>
      <c r="B59" s="27">
        <f t="shared" si="10"/>
        <v>160.80000000000001</v>
      </c>
      <c r="C59" s="44"/>
      <c r="D59" s="27">
        <f t="shared" si="11"/>
        <v>252.8</v>
      </c>
      <c r="E59" s="53"/>
      <c r="F59" s="27">
        <f t="shared" si="12"/>
        <v>323.2</v>
      </c>
      <c r="G59" s="44"/>
      <c r="H59" s="27">
        <f t="shared" si="13"/>
        <v>401.6</v>
      </c>
      <c r="I59" s="44"/>
      <c r="J59" s="27">
        <f t="shared" si="14"/>
        <v>497.6</v>
      </c>
      <c r="K59" s="44"/>
      <c r="L59" s="27"/>
      <c r="M59" s="44"/>
      <c r="N59" s="27"/>
      <c r="O59" s="50"/>
      <c r="P59" s="27"/>
      <c r="Q59" s="50"/>
    </row>
    <row r="60" spans="1:17" x14ac:dyDescent="0.2">
      <c r="A60" s="15">
        <v>900</v>
      </c>
      <c r="B60" s="27">
        <f t="shared" si="10"/>
        <v>180.9</v>
      </c>
      <c r="C60" s="44"/>
      <c r="D60" s="27">
        <f t="shared" si="11"/>
        <v>284.39999999999998</v>
      </c>
      <c r="E60" s="53"/>
      <c r="F60" s="27">
        <f t="shared" si="12"/>
        <v>363.6</v>
      </c>
      <c r="G60" s="44"/>
      <c r="H60" s="27">
        <f t="shared" si="13"/>
        <v>451.8</v>
      </c>
      <c r="I60" s="44"/>
      <c r="J60" s="27">
        <f t="shared" si="14"/>
        <v>559.79999999999995</v>
      </c>
      <c r="K60" s="44"/>
      <c r="L60" s="27"/>
      <c r="M60" s="45"/>
      <c r="N60" s="27"/>
      <c r="O60" s="56"/>
      <c r="P60" s="27"/>
      <c r="Q60" s="45"/>
    </row>
    <row r="61" spans="1:17" x14ac:dyDescent="0.2">
      <c r="A61" s="40">
        <v>1000</v>
      </c>
      <c r="B61" s="33">
        <v>201</v>
      </c>
      <c r="C61" s="49">
        <v>1.1756</v>
      </c>
      <c r="D61" s="33">
        <v>316</v>
      </c>
      <c r="E61" s="54">
        <v>1.1796</v>
      </c>
      <c r="F61" s="33">
        <v>404</v>
      </c>
      <c r="G61" s="49">
        <v>1.1812</v>
      </c>
      <c r="H61" s="33">
        <v>502</v>
      </c>
      <c r="I61" s="63">
        <v>1.2246999999999999</v>
      </c>
      <c r="J61" s="33">
        <v>622</v>
      </c>
      <c r="K61" s="49">
        <v>1.2242</v>
      </c>
      <c r="L61" s="33"/>
      <c r="M61" s="46"/>
      <c r="N61" s="33"/>
      <c r="O61" s="57"/>
      <c r="P61" s="33"/>
      <c r="Q61" s="57"/>
    </row>
    <row r="62" spans="1:17" x14ac:dyDescent="0.2">
      <c r="A62" s="15">
        <v>1100</v>
      </c>
      <c r="B62" s="27">
        <f>$B$61*$A62/1000</f>
        <v>221.1</v>
      </c>
      <c r="C62" s="44"/>
      <c r="D62" s="27">
        <f>$D$61*$A62/1000</f>
        <v>347.6</v>
      </c>
      <c r="E62" s="53"/>
      <c r="F62" s="27">
        <f>$F$61*$A62/1000</f>
        <v>444.4</v>
      </c>
      <c r="G62" s="44"/>
      <c r="H62" s="27">
        <f t="shared" ref="H62:H96" si="15">$H$61*$A62/1000</f>
        <v>552.20000000000005</v>
      </c>
      <c r="I62" s="44"/>
      <c r="J62" s="27">
        <f t="shared" ref="J62:J96" si="16">$J$61*$A62/1000</f>
        <v>684.2</v>
      </c>
      <c r="K62" s="44"/>
      <c r="L62" s="27"/>
      <c r="M62" s="44"/>
      <c r="N62" s="27"/>
      <c r="O62" s="44"/>
      <c r="P62" s="27"/>
      <c r="Q62" s="44"/>
    </row>
    <row r="63" spans="1:17" x14ac:dyDescent="0.2">
      <c r="A63" s="15">
        <v>1200</v>
      </c>
      <c r="B63" s="27">
        <f t="shared" ref="B63:B96" si="17">$B$61*$A63/1000</f>
        <v>241.2</v>
      </c>
      <c r="C63" s="44"/>
      <c r="D63" s="27">
        <f t="shared" ref="D63:D96" si="18">$D$61*$A63/1000</f>
        <v>379.2</v>
      </c>
      <c r="E63" s="53"/>
      <c r="F63" s="27">
        <f t="shared" ref="F63:F96" si="19">$F$61*$A63/1000</f>
        <v>484.8</v>
      </c>
      <c r="G63" s="44"/>
      <c r="H63" s="27">
        <f t="shared" si="15"/>
        <v>602.4</v>
      </c>
      <c r="I63" s="44"/>
      <c r="J63" s="27">
        <f t="shared" si="16"/>
        <v>746.4</v>
      </c>
      <c r="K63" s="44"/>
      <c r="L63" s="27"/>
      <c r="M63" s="44"/>
      <c r="N63" s="27"/>
      <c r="O63" s="44"/>
      <c r="P63" s="27"/>
      <c r="Q63" s="44"/>
    </row>
    <row r="64" spans="1:17" x14ac:dyDescent="0.2">
      <c r="A64" s="15">
        <v>1300</v>
      </c>
      <c r="B64" s="27">
        <f t="shared" si="17"/>
        <v>261.3</v>
      </c>
      <c r="C64" s="44"/>
      <c r="D64" s="27">
        <f t="shared" si="18"/>
        <v>410.8</v>
      </c>
      <c r="E64" s="53"/>
      <c r="F64" s="27">
        <f t="shared" si="19"/>
        <v>525.20000000000005</v>
      </c>
      <c r="G64" s="44"/>
      <c r="H64" s="27">
        <f t="shared" si="15"/>
        <v>652.6</v>
      </c>
      <c r="I64" s="44"/>
      <c r="J64" s="27">
        <f t="shared" si="16"/>
        <v>808.6</v>
      </c>
      <c r="K64" s="44"/>
      <c r="L64" s="27"/>
      <c r="M64" s="44"/>
      <c r="N64" s="27"/>
      <c r="O64" s="50"/>
      <c r="P64" s="27"/>
      <c r="Q64" s="50"/>
    </row>
    <row r="65" spans="1:17" x14ac:dyDescent="0.2">
      <c r="A65" s="15">
        <v>1400</v>
      </c>
      <c r="B65" s="27">
        <f t="shared" si="17"/>
        <v>281.39999999999998</v>
      </c>
      <c r="C65" s="44"/>
      <c r="D65" s="27">
        <f t="shared" si="18"/>
        <v>442.4</v>
      </c>
      <c r="E65" s="53"/>
      <c r="F65" s="27">
        <f t="shared" si="19"/>
        <v>565.6</v>
      </c>
      <c r="G65" s="44"/>
      <c r="H65" s="27">
        <f t="shared" si="15"/>
        <v>702.8</v>
      </c>
      <c r="I65" s="44"/>
      <c r="J65" s="27">
        <f t="shared" si="16"/>
        <v>870.8</v>
      </c>
      <c r="K65" s="44"/>
      <c r="L65" s="27"/>
      <c r="M65" s="44"/>
      <c r="N65" s="27"/>
      <c r="O65" s="50"/>
      <c r="P65" s="27"/>
      <c r="Q65" s="50"/>
    </row>
    <row r="66" spans="1:17" x14ac:dyDescent="0.2">
      <c r="A66" s="15">
        <v>1500</v>
      </c>
      <c r="B66" s="27">
        <f t="shared" si="17"/>
        <v>301.5</v>
      </c>
      <c r="C66" s="44"/>
      <c r="D66" s="27">
        <f t="shared" si="18"/>
        <v>474</v>
      </c>
      <c r="E66" s="53"/>
      <c r="F66" s="27">
        <f t="shared" si="19"/>
        <v>606</v>
      </c>
      <c r="G66" s="44"/>
      <c r="H66" s="27">
        <f t="shared" si="15"/>
        <v>753</v>
      </c>
      <c r="I66" s="44"/>
      <c r="J66" s="27">
        <f t="shared" si="16"/>
        <v>933</v>
      </c>
      <c r="K66" s="44"/>
      <c r="L66" s="27"/>
      <c r="M66" s="44"/>
      <c r="N66" s="27"/>
      <c r="O66" s="50"/>
      <c r="P66" s="27"/>
      <c r="Q66" s="50"/>
    </row>
    <row r="67" spans="1:17" x14ac:dyDescent="0.2">
      <c r="A67" s="15">
        <v>1600</v>
      </c>
      <c r="B67" s="27">
        <f t="shared" si="17"/>
        <v>321.60000000000002</v>
      </c>
      <c r="C67" s="44"/>
      <c r="D67" s="27">
        <f t="shared" si="18"/>
        <v>505.6</v>
      </c>
      <c r="E67" s="53"/>
      <c r="F67" s="27">
        <f t="shared" si="19"/>
        <v>646.4</v>
      </c>
      <c r="G67" s="44"/>
      <c r="H67" s="27">
        <f t="shared" si="15"/>
        <v>803.2</v>
      </c>
      <c r="I67" s="44"/>
      <c r="J67" s="27">
        <f t="shared" si="16"/>
        <v>995.2</v>
      </c>
      <c r="K67" s="44"/>
      <c r="L67" s="27"/>
      <c r="M67" s="44"/>
      <c r="N67" s="27"/>
      <c r="O67" s="50"/>
      <c r="P67" s="27"/>
      <c r="Q67" s="50"/>
    </row>
    <row r="68" spans="1:17" x14ac:dyDescent="0.2">
      <c r="A68" s="15">
        <v>1700</v>
      </c>
      <c r="B68" s="27">
        <f t="shared" si="17"/>
        <v>341.7</v>
      </c>
      <c r="C68" s="44"/>
      <c r="D68" s="27">
        <f t="shared" si="18"/>
        <v>537.20000000000005</v>
      </c>
      <c r="E68" s="53"/>
      <c r="F68" s="27">
        <f t="shared" si="19"/>
        <v>686.8</v>
      </c>
      <c r="G68" s="44"/>
      <c r="H68" s="27">
        <f t="shared" si="15"/>
        <v>853.4</v>
      </c>
      <c r="I68" s="44"/>
      <c r="J68" s="27">
        <f t="shared" si="16"/>
        <v>1057.4000000000001</v>
      </c>
      <c r="K68" s="44"/>
      <c r="L68" s="27"/>
      <c r="M68" s="44"/>
      <c r="N68" s="27"/>
      <c r="O68" s="50"/>
      <c r="P68" s="27"/>
      <c r="Q68" s="50"/>
    </row>
    <row r="69" spans="1:17" x14ac:dyDescent="0.2">
      <c r="A69" s="15">
        <v>1800</v>
      </c>
      <c r="B69" s="27">
        <f t="shared" si="17"/>
        <v>361.8</v>
      </c>
      <c r="C69" s="44"/>
      <c r="D69" s="27">
        <f t="shared" si="18"/>
        <v>568.79999999999995</v>
      </c>
      <c r="E69" s="53"/>
      <c r="F69" s="27">
        <f t="shared" si="19"/>
        <v>727.2</v>
      </c>
      <c r="G69" s="44"/>
      <c r="H69" s="27">
        <f t="shared" si="15"/>
        <v>903.6</v>
      </c>
      <c r="I69" s="44"/>
      <c r="J69" s="27">
        <f t="shared" si="16"/>
        <v>1119.5999999999999</v>
      </c>
      <c r="K69" s="44"/>
      <c r="L69" s="27"/>
      <c r="M69" s="44"/>
      <c r="N69" s="27"/>
      <c r="O69" s="50"/>
      <c r="P69" s="27"/>
      <c r="Q69" s="50"/>
    </row>
    <row r="70" spans="1:17" x14ac:dyDescent="0.2">
      <c r="A70" s="15">
        <v>1900</v>
      </c>
      <c r="B70" s="27">
        <f t="shared" si="17"/>
        <v>381.9</v>
      </c>
      <c r="C70" s="44"/>
      <c r="D70" s="27">
        <f t="shared" si="18"/>
        <v>600.4</v>
      </c>
      <c r="E70" s="53"/>
      <c r="F70" s="27">
        <f t="shared" si="19"/>
        <v>767.6</v>
      </c>
      <c r="G70" s="44"/>
      <c r="H70" s="27">
        <f t="shared" si="15"/>
        <v>953.8</v>
      </c>
      <c r="I70" s="44"/>
      <c r="J70" s="27">
        <f t="shared" si="16"/>
        <v>1181.8</v>
      </c>
      <c r="K70" s="44"/>
      <c r="L70" s="27"/>
      <c r="M70" s="44"/>
      <c r="N70" s="27"/>
      <c r="O70" s="50"/>
      <c r="P70" s="27"/>
      <c r="Q70" s="50"/>
    </row>
    <row r="71" spans="1:17" x14ac:dyDescent="0.2">
      <c r="A71" s="15">
        <v>2000</v>
      </c>
      <c r="B71" s="27">
        <f t="shared" si="17"/>
        <v>402</v>
      </c>
      <c r="C71" s="44"/>
      <c r="D71" s="27">
        <f t="shared" si="18"/>
        <v>632</v>
      </c>
      <c r="E71" s="53"/>
      <c r="F71" s="27">
        <f t="shared" si="19"/>
        <v>808</v>
      </c>
      <c r="G71" s="44"/>
      <c r="H71" s="27">
        <f t="shared" si="15"/>
        <v>1004</v>
      </c>
      <c r="I71" s="44"/>
      <c r="J71" s="27">
        <f t="shared" si="16"/>
        <v>1244</v>
      </c>
      <c r="K71" s="44"/>
      <c r="L71" s="27"/>
      <c r="M71" s="44"/>
      <c r="N71" s="27"/>
      <c r="O71" s="50"/>
      <c r="P71" s="27"/>
      <c r="Q71" s="50"/>
    </row>
    <row r="72" spans="1:17" x14ac:dyDescent="0.2">
      <c r="A72" s="15">
        <v>2100</v>
      </c>
      <c r="B72" s="27">
        <f t="shared" si="17"/>
        <v>422.1</v>
      </c>
      <c r="C72" s="44"/>
      <c r="D72" s="27">
        <f t="shared" si="18"/>
        <v>663.6</v>
      </c>
      <c r="E72" s="53"/>
      <c r="F72" s="27">
        <f t="shared" si="19"/>
        <v>848.4</v>
      </c>
      <c r="G72" s="44"/>
      <c r="H72" s="27">
        <f t="shared" si="15"/>
        <v>1054.2</v>
      </c>
      <c r="I72" s="44"/>
      <c r="J72" s="27">
        <f t="shared" si="16"/>
        <v>1306.2</v>
      </c>
      <c r="K72" s="44"/>
      <c r="L72" s="27"/>
      <c r="M72" s="44"/>
      <c r="N72" s="27"/>
      <c r="O72" s="50"/>
      <c r="P72" s="27"/>
      <c r="Q72" s="50"/>
    </row>
    <row r="73" spans="1:17" x14ac:dyDescent="0.2">
      <c r="A73" s="15">
        <v>2200</v>
      </c>
      <c r="B73" s="27">
        <f t="shared" si="17"/>
        <v>442.2</v>
      </c>
      <c r="C73" s="44"/>
      <c r="D73" s="27">
        <f t="shared" si="18"/>
        <v>695.2</v>
      </c>
      <c r="E73" s="53"/>
      <c r="F73" s="27">
        <f t="shared" si="19"/>
        <v>888.8</v>
      </c>
      <c r="G73" s="44"/>
      <c r="H73" s="27">
        <f t="shared" si="15"/>
        <v>1104.4000000000001</v>
      </c>
      <c r="I73" s="44"/>
      <c r="J73" s="27">
        <f t="shared" si="16"/>
        <v>1368.4</v>
      </c>
      <c r="K73" s="44"/>
      <c r="L73" s="27"/>
      <c r="M73" s="44"/>
      <c r="N73" s="27"/>
      <c r="O73" s="50"/>
      <c r="P73" s="27"/>
      <c r="Q73" s="50"/>
    </row>
    <row r="74" spans="1:17" x14ac:dyDescent="0.2">
      <c r="A74" s="15">
        <v>2300</v>
      </c>
      <c r="B74" s="27">
        <f t="shared" si="17"/>
        <v>462.3</v>
      </c>
      <c r="C74" s="44"/>
      <c r="D74" s="27">
        <f t="shared" si="18"/>
        <v>726.8</v>
      </c>
      <c r="E74" s="53"/>
      <c r="F74" s="27">
        <f t="shared" si="19"/>
        <v>929.2</v>
      </c>
      <c r="G74" s="44"/>
      <c r="H74" s="27">
        <f t="shared" si="15"/>
        <v>1154.5999999999999</v>
      </c>
      <c r="I74" s="44"/>
      <c r="J74" s="27">
        <f t="shared" si="16"/>
        <v>1430.6</v>
      </c>
      <c r="K74" s="44"/>
      <c r="L74" s="27"/>
      <c r="M74" s="44"/>
      <c r="N74" s="27"/>
      <c r="O74" s="50"/>
      <c r="P74" s="27"/>
      <c r="Q74" s="50"/>
    </row>
    <row r="75" spans="1:17" x14ac:dyDescent="0.2">
      <c r="A75" s="15">
        <v>2400</v>
      </c>
      <c r="B75" s="27">
        <f t="shared" si="17"/>
        <v>482.4</v>
      </c>
      <c r="C75" s="44"/>
      <c r="D75" s="27">
        <f t="shared" si="18"/>
        <v>758.4</v>
      </c>
      <c r="E75" s="53"/>
      <c r="F75" s="27">
        <f t="shared" si="19"/>
        <v>969.6</v>
      </c>
      <c r="G75" s="44"/>
      <c r="H75" s="27">
        <f t="shared" si="15"/>
        <v>1204.8</v>
      </c>
      <c r="I75" s="44"/>
      <c r="J75" s="27">
        <f t="shared" si="16"/>
        <v>1492.8</v>
      </c>
      <c r="K75" s="44"/>
      <c r="L75" s="27"/>
      <c r="M75" s="44"/>
      <c r="N75" s="27"/>
      <c r="O75" s="50"/>
      <c r="P75" s="27"/>
      <c r="Q75" s="50"/>
    </row>
    <row r="76" spans="1:17" x14ac:dyDescent="0.2">
      <c r="A76" s="15">
        <v>2500</v>
      </c>
      <c r="B76" s="27">
        <f t="shared" si="17"/>
        <v>502.5</v>
      </c>
      <c r="C76" s="44"/>
      <c r="D76" s="27">
        <f t="shared" si="18"/>
        <v>790</v>
      </c>
      <c r="E76" s="53"/>
      <c r="F76" s="27">
        <f t="shared" si="19"/>
        <v>1010</v>
      </c>
      <c r="G76" s="44"/>
      <c r="H76" s="27">
        <f t="shared" si="15"/>
        <v>1255</v>
      </c>
      <c r="I76" s="44"/>
      <c r="J76" s="27">
        <f t="shared" si="16"/>
        <v>1555</v>
      </c>
      <c r="K76" s="44"/>
      <c r="L76" s="27"/>
      <c r="M76" s="44"/>
      <c r="N76" s="27"/>
      <c r="O76" s="50"/>
      <c r="P76" s="27"/>
      <c r="Q76" s="50"/>
    </row>
    <row r="77" spans="1:17" x14ac:dyDescent="0.2">
      <c r="A77" s="15">
        <v>2600</v>
      </c>
      <c r="B77" s="27">
        <f t="shared" si="17"/>
        <v>522.6</v>
      </c>
      <c r="C77" s="44"/>
      <c r="D77" s="27">
        <f t="shared" si="18"/>
        <v>821.6</v>
      </c>
      <c r="E77" s="53"/>
      <c r="F77" s="27">
        <f t="shared" si="19"/>
        <v>1050.4000000000001</v>
      </c>
      <c r="G77" s="44"/>
      <c r="H77" s="27">
        <f t="shared" si="15"/>
        <v>1305.2</v>
      </c>
      <c r="I77" s="44"/>
      <c r="J77" s="27">
        <f t="shared" si="16"/>
        <v>1617.2</v>
      </c>
      <c r="K77" s="44"/>
      <c r="L77" s="27"/>
      <c r="M77" s="44"/>
      <c r="N77" s="27"/>
      <c r="O77" s="50"/>
      <c r="P77" s="27"/>
      <c r="Q77" s="50"/>
    </row>
    <row r="78" spans="1:17" x14ac:dyDescent="0.2">
      <c r="A78" s="15">
        <v>2700</v>
      </c>
      <c r="B78" s="27">
        <f t="shared" si="17"/>
        <v>542.70000000000005</v>
      </c>
      <c r="C78" s="44"/>
      <c r="D78" s="27">
        <f t="shared" si="18"/>
        <v>853.2</v>
      </c>
      <c r="E78" s="53"/>
      <c r="F78" s="27">
        <f t="shared" si="19"/>
        <v>1090.8</v>
      </c>
      <c r="G78" s="44"/>
      <c r="H78" s="27">
        <f t="shared" si="15"/>
        <v>1355.4</v>
      </c>
      <c r="I78" s="44"/>
      <c r="J78" s="27">
        <f t="shared" si="16"/>
        <v>1679.4</v>
      </c>
      <c r="K78" s="44"/>
      <c r="L78" s="27"/>
      <c r="M78" s="44"/>
      <c r="N78" s="27"/>
      <c r="O78" s="50"/>
      <c r="P78" s="27"/>
      <c r="Q78" s="50"/>
    </row>
    <row r="79" spans="1:17" x14ac:dyDescent="0.2">
      <c r="A79" s="15">
        <v>2800</v>
      </c>
      <c r="B79" s="27">
        <f t="shared" si="17"/>
        <v>562.79999999999995</v>
      </c>
      <c r="C79" s="44"/>
      <c r="D79" s="27">
        <f t="shared" si="18"/>
        <v>884.8</v>
      </c>
      <c r="E79" s="53"/>
      <c r="F79" s="27">
        <f t="shared" si="19"/>
        <v>1131.2</v>
      </c>
      <c r="G79" s="44"/>
      <c r="H79" s="27">
        <f t="shared" si="15"/>
        <v>1405.6</v>
      </c>
      <c r="I79" s="44"/>
      <c r="J79" s="27">
        <f t="shared" si="16"/>
        <v>1741.6</v>
      </c>
      <c r="K79" s="44"/>
      <c r="L79" s="27"/>
      <c r="M79" s="44"/>
      <c r="N79" s="27"/>
      <c r="O79" s="50"/>
      <c r="P79" s="27"/>
      <c r="Q79" s="50"/>
    </row>
    <row r="80" spans="1:17" x14ac:dyDescent="0.2">
      <c r="A80" s="15">
        <v>2900</v>
      </c>
      <c r="B80" s="27">
        <f t="shared" si="17"/>
        <v>582.9</v>
      </c>
      <c r="C80" s="44"/>
      <c r="D80" s="27">
        <f t="shared" si="18"/>
        <v>916.4</v>
      </c>
      <c r="E80" s="53"/>
      <c r="F80" s="27">
        <f t="shared" si="19"/>
        <v>1171.5999999999999</v>
      </c>
      <c r="G80" s="44"/>
      <c r="H80" s="27">
        <f t="shared" si="15"/>
        <v>1455.8</v>
      </c>
      <c r="I80" s="44"/>
      <c r="J80" s="27">
        <f t="shared" si="16"/>
        <v>1803.8</v>
      </c>
      <c r="K80" s="44"/>
      <c r="L80" s="27"/>
      <c r="M80" s="44"/>
      <c r="N80" s="27"/>
      <c r="O80" s="50"/>
      <c r="P80" s="27"/>
      <c r="Q80" s="50"/>
    </row>
    <row r="81" spans="1:17" x14ac:dyDescent="0.2">
      <c r="A81" s="15">
        <v>3000</v>
      </c>
      <c r="B81" s="27">
        <f t="shared" si="17"/>
        <v>603</v>
      </c>
      <c r="C81" s="44"/>
      <c r="D81" s="27">
        <f t="shared" si="18"/>
        <v>948</v>
      </c>
      <c r="E81" s="53"/>
      <c r="F81" s="27">
        <f t="shared" si="19"/>
        <v>1212</v>
      </c>
      <c r="G81" s="44"/>
      <c r="H81" s="27">
        <f t="shared" si="15"/>
        <v>1506</v>
      </c>
      <c r="I81" s="44"/>
      <c r="J81" s="27">
        <f t="shared" si="16"/>
        <v>1866</v>
      </c>
      <c r="K81" s="44"/>
      <c r="L81" s="27"/>
      <c r="M81" s="44"/>
      <c r="N81" s="27"/>
      <c r="O81" s="50"/>
      <c r="P81" s="27"/>
      <c r="Q81" s="50"/>
    </row>
    <row r="82" spans="1:17" x14ac:dyDescent="0.2">
      <c r="A82" s="15">
        <v>3200</v>
      </c>
      <c r="B82" s="27">
        <f t="shared" si="17"/>
        <v>643.20000000000005</v>
      </c>
      <c r="C82" s="44"/>
      <c r="D82" s="27">
        <f t="shared" si="18"/>
        <v>1011.2</v>
      </c>
      <c r="E82" s="53"/>
      <c r="F82" s="27">
        <f t="shared" si="19"/>
        <v>1292.8</v>
      </c>
      <c r="G82" s="44"/>
      <c r="H82" s="27">
        <f t="shared" si="15"/>
        <v>1606.4</v>
      </c>
      <c r="I82" s="44"/>
      <c r="J82" s="27">
        <f t="shared" si="16"/>
        <v>1990.4</v>
      </c>
      <c r="K82" s="44"/>
      <c r="L82" s="27"/>
      <c r="M82" s="44"/>
      <c r="N82" s="27"/>
      <c r="O82" s="50"/>
      <c r="P82" s="27"/>
      <c r="Q82" s="50"/>
    </row>
    <row r="83" spans="1:17" x14ac:dyDescent="0.2">
      <c r="A83" s="15">
        <v>3400</v>
      </c>
      <c r="B83" s="27">
        <f t="shared" si="17"/>
        <v>683.4</v>
      </c>
      <c r="C83" s="44"/>
      <c r="D83" s="27">
        <f t="shared" si="18"/>
        <v>1074.4000000000001</v>
      </c>
      <c r="E83" s="53"/>
      <c r="F83" s="27">
        <f t="shared" si="19"/>
        <v>1373.6</v>
      </c>
      <c r="G83" s="44"/>
      <c r="H83" s="27">
        <f t="shared" si="15"/>
        <v>1706.8</v>
      </c>
      <c r="I83" s="44"/>
      <c r="J83" s="27">
        <f t="shared" si="16"/>
        <v>2114.8000000000002</v>
      </c>
      <c r="K83" s="44"/>
      <c r="L83" s="27"/>
      <c r="M83" s="44"/>
      <c r="N83" s="27"/>
      <c r="O83" s="50"/>
      <c r="P83" s="27"/>
      <c r="Q83" s="50"/>
    </row>
    <row r="84" spans="1:17" x14ac:dyDescent="0.2">
      <c r="A84" s="15">
        <v>3400</v>
      </c>
      <c r="B84" s="27">
        <f t="shared" si="17"/>
        <v>683.4</v>
      </c>
      <c r="C84" s="44"/>
      <c r="D84" s="27">
        <f t="shared" si="18"/>
        <v>1074.4000000000001</v>
      </c>
      <c r="E84" s="53"/>
      <c r="F84" s="27">
        <f t="shared" si="19"/>
        <v>1373.6</v>
      </c>
      <c r="G84" s="44"/>
      <c r="H84" s="27">
        <f t="shared" si="15"/>
        <v>1706.8</v>
      </c>
      <c r="I84" s="44"/>
      <c r="J84" s="27">
        <f t="shared" si="16"/>
        <v>2114.8000000000002</v>
      </c>
      <c r="K84" s="44"/>
      <c r="L84" s="27"/>
      <c r="M84" s="44"/>
      <c r="N84" s="27"/>
      <c r="O84" s="50"/>
      <c r="P84" s="27"/>
      <c r="Q84" s="50"/>
    </row>
    <row r="85" spans="1:17" x14ac:dyDescent="0.2">
      <c r="A85" s="15">
        <v>3600</v>
      </c>
      <c r="B85" s="27">
        <f t="shared" si="17"/>
        <v>723.6</v>
      </c>
      <c r="C85" s="44"/>
      <c r="D85" s="27">
        <f t="shared" si="18"/>
        <v>1137.5999999999999</v>
      </c>
      <c r="E85" s="53"/>
      <c r="F85" s="27">
        <f t="shared" si="19"/>
        <v>1454.4</v>
      </c>
      <c r="G85" s="44"/>
      <c r="H85" s="27">
        <f t="shared" si="15"/>
        <v>1807.2</v>
      </c>
      <c r="I85" s="44"/>
      <c r="J85" s="27">
        <f t="shared" si="16"/>
        <v>2239.1999999999998</v>
      </c>
      <c r="K85" s="44"/>
      <c r="L85" s="27"/>
      <c r="M85" s="44"/>
      <c r="N85" s="27"/>
      <c r="O85" s="50"/>
      <c r="P85" s="27"/>
      <c r="Q85" s="50"/>
    </row>
    <row r="86" spans="1:17" x14ac:dyDescent="0.2">
      <c r="A86" s="15">
        <v>4000</v>
      </c>
      <c r="B86" s="27">
        <f t="shared" si="17"/>
        <v>804</v>
      </c>
      <c r="C86" s="44"/>
      <c r="D86" s="27">
        <f t="shared" si="18"/>
        <v>1264</v>
      </c>
      <c r="E86" s="53"/>
      <c r="F86" s="27">
        <f t="shared" si="19"/>
        <v>1616</v>
      </c>
      <c r="G86" s="44"/>
      <c r="H86" s="27">
        <f t="shared" si="15"/>
        <v>2008</v>
      </c>
      <c r="I86" s="44"/>
      <c r="J86" s="27">
        <f t="shared" si="16"/>
        <v>2488</v>
      </c>
      <c r="K86" s="44"/>
      <c r="L86" s="27"/>
      <c r="M86" s="44"/>
      <c r="N86" s="27"/>
      <c r="O86" s="50"/>
      <c r="P86" s="27"/>
      <c r="Q86" s="50"/>
    </row>
    <row r="87" spans="1:17" x14ac:dyDescent="0.2">
      <c r="A87" s="15">
        <v>4200</v>
      </c>
      <c r="B87" s="27">
        <f t="shared" si="17"/>
        <v>844.2</v>
      </c>
      <c r="C87" s="44"/>
      <c r="D87" s="27">
        <f t="shared" si="18"/>
        <v>1327.2</v>
      </c>
      <c r="E87" s="53"/>
      <c r="F87" s="27">
        <f t="shared" si="19"/>
        <v>1696.8</v>
      </c>
      <c r="G87" s="44"/>
      <c r="H87" s="27">
        <f t="shared" si="15"/>
        <v>2108.4</v>
      </c>
      <c r="I87" s="44"/>
      <c r="J87" s="27">
        <f t="shared" si="16"/>
        <v>2612.4</v>
      </c>
      <c r="K87" s="44"/>
      <c r="L87" s="27"/>
      <c r="M87" s="44"/>
      <c r="N87" s="27"/>
      <c r="O87" s="50"/>
      <c r="P87" s="27"/>
      <c r="Q87" s="50"/>
    </row>
    <row r="88" spans="1:17" x14ac:dyDescent="0.2">
      <c r="A88" s="15">
        <v>4400</v>
      </c>
      <c r="B88" s="27">
        <f t="shared" si="17"/>
        <v>884.4</v>
      </c>
      <c r="C88" s="44"/>
      <c r="D88" s="27">
        <f t="shared" si="18"/>
        <v>1390.4</v>
      </c>
      <c r="E88" s="53"/>
      <c r="F88" s="27">
        <f t="shared" si="19"/>
        <v>1777.6</v>
      </c>
      <c r="G88" s="44"/>
      <c r="H88" s="27">
        <f t="shared" si="15"/>
        <v>2208.8000000000002</v>
      </c>
      <c r="I88" s="44"/>
      <c r="J88" s="27">
        <f t="shared" si="16"/>
        <v>2736.8</v>
      </c>
      <c r="K88" s="44"/>
      <c r="L88" s="27"/>
      <c r="M88" s="44"/>
      <c r="N88" s="27"/>
      <c r="O88" s="50"/>
      <c r="P88" s="27"/>
      <c r="Q88" s="50"/>
    </row>
    <row r="89" spans="1:17" x14ac:dyDescent="0.2">
      <c r="A89" s="15">
        <v>4600</v>
      </c>
      <c r="B89" s="27">
        <f t="shared" si="17"/>
        <v>924.6</v>
      </c>
      <c r="C89" s="44"/>
      <c r="D89" s="27">
        <f t="shared" si="18"/>
        <v>1453.6</v>
      </c>
      <c r="E89" s="53"/>
      <c r="F89" s="27">
        <f t="shared" si="19"/>
        <v>1858.4</v>
      </c>
      <c r="G89" s="44"/>
      <c r="H89" s="27">
        <f t="shared" si="15"/>
        <v>2309.1999999999998</v>
      </c>
      <c r="I89" s="44"/>
      <c r="J89" s="27">
        <f t="shared" si="16"/>
        <v>2861.2</v>
      </c>
      <c r="K89" s="44"/>
      <c r="L89" s="27"/>
      <c r="M89" s="44"/>
      <c r="N89" s="27"/>
      <c r="O89" s="50"/>
      <c r="P89" s="27"/>
      <c r="Q89" s="50"/>
    </row>
    <row r="90" spans="1:17" x14ac:dyDescent="0.2">
      <c r="A90" s="15">
        <v>4800</v>
      </c>
      <c r="B90" s="27">
        <f t="shared" si="17"/>
        <v>964.8</v>
      </c>
      <c r="C90" s="44"/>
      <c r="D90" s="27">
        <f t="shared" si="18"/>
        <v>1516.8</v>
      </c>
      <c r="E90" s="53"/>
      <c r="F90" s="27">
        <f t="shared" si="19"/>
        <v>1939.2</v>
      </c>
      <c r="G90" s="44"/>
      <c r="H90" s="27">
        <f t="shared" si="15"/>
        <v>2409.6</v>
      </c>
      <c r="I90" s="44"/>
      <c r="J90" s="27">
        <f t="shared" si="16"/>
        <v>2985.6</v>
      </c>
      <c r="K90" s="44"/>
      <c r="L90" s="27"/>
      <c r="M90" s="44"/>
      <c r="N90" s="27"/>
      <c r="O90" s="50"/>
      <c r="P90" s="27"/>
      <c r="Q90" s="50"/>
    </row>
    <row r="91" spans="1:17" x14ac:dyDescent="0.2">
      <c r="A91" s="15">
        <v>5000</v>
      </c>
      <c r="B91" s="27">
        <f t="shared" si="17"/>
        <v>1005</v>
      </c>
      <c r="C91" s="44"/>
      <c r="D91" s="27">
        <f t="shared" si="18"/>
        <v>1580</v>
      </c>
      <c r="E91" s="53"/>
      <c r="F91" s="27">
        <f t="shared" si="19"/>
        <v>2020</v>
      </c>
      <c r="G91" s="44"/>
      <c r="H91" s="27">
        <f t="shared" si="15"/>
        <v>2510</v>
      </c>
      <c r="I91" s="44"/>
      <c r="J91" s="27">
        <f t="shared" si="16"/>
        <v>3110</v>
      </c>
      <c r="K91" s="44"/>
      <c r="L91" s="27"/>
      <c r="M91" s="44"/>
      <c r="N91" s="27"/>
      <c r="O91" s="50"/>
      <c r="P91" s="27"/>
      <c r="Q91" s="50"/>
    </row>
    <row r="92" spans="1:17" x14ac:dyDescent="0.2">
      <c r="A92" s="15">
        <v>5200</v>
      </c>
      <c r="B92" s="27">
        <f t="shared" si="17"/>
        <v>1045.2</v>
      </c>
      <c r="C92" s="44"/>
      <c r="D92" s="27">
        <f t="shared" si="18"/>
        <v>1643.2</v>
      </c>
      <c r="E92" s="53"/>
      <c r="F92" s="27">
        <f t="shared" si="19"/>
        <v>2100.8000000000002</v>
      </c>
      <c r="G92" s="44"/>
      <c r="H92" s="27">
        <f t="shared" si="15"/>
        <v>2610.4</v>
      </c>
      <c r="I92" s="44"/>
      <c r="J92" s="27">
        <f t="shared" si="16"/>
        <v>3234.4</v>
      </c>
      <c r="K92" s="44"/>
      <c r="L92" s="27"/>
      <c r="M92" s="44"/>
      <c r="N92" s="27"/>
      <c r="O92" s="50"/>
      <c r="P92" s="27"/>
      <c r="Q92" s="50"/>
    </row>
    <row r="93" spans="1:17" x14ac:dyDescent="0.2">
      <c r="A93" s="15">
        <v>5400</v>
      </c>
      <c r="B93" s="27">
        <f t="shared" si="17"/>
        <v>1085.4000000000001</v>
      </c>
      <c r="C93" s="44"/>
      <c r="D93" s="27">
        <f t="shared" si="18"/>
        <v>1706.4</v>
      </c>
      <c r="E93" s="53"/>
      <c r="F93" s="27">
        <f t="shared" si="19"/>
        <v>2181.6</v>
      </c>
      <c r="G93" s="44"/>
      <c r="H93" s="27">
        <f t="shared" si="15"/>
        <v>2710.8</v>
      </c>
      <c r="I93" s="44"/>
      <c r="J93" s="27">
        <f t="shared" si="16"/>
        <v>3358.8</v>
      </c>
      <c r="K93" s="44"/>
      <c r="L93" s="27"/>
      <c r="M93" s="44"/>
      <c r="N93" s="27"/>
      <c r="O93" s="50"/>
      <c r="P93" s="27"/>
      <c r="Q93" s="50"/>
    </row>
    <row r="94" spans="1:17" x14ac:dyDescent="0.2">
      <c r="A94" s="15">
        <v>5600</v>
      </c>
      <c r="B94" s="27">
        <f t="shared" si="17"/>
        <v>1125.5999999999999</v>
      </c>
      <c r="C94" s="44"/>
      <c r="D94" s="27">
        <f t="shared" si="18"/>
        <v>1769.6</v>
      </c>
      <c r="E94" s="53"/>
      <c r="F94" s="27">
        <f t="shared" si="19"/>
        <v>2262.4</v>
      </c>
      <c r="G94" s="44"/>
      <c r="H94" s="27">
        <f t="shared" si="15"/>
        <v>2811.2</v>
      </c>
      <c r="I94" s="44"/>
      <c r="J94" s="27">
        <f t="shared" si="16"/>
        <v>3483.2</v>
      </c>
      <c r="K94" s="44"/>
      <c r="L94" s="27"/>
      <c r="M94" s="44"/>
      <c r="N94" s="27"/>
      <c r="O94" s="50"/>
      <c r="P94" s="27"/>
      <c r="Q94" s="50"/>
    </row>
    <row r="95" spans="1:17" x14ac:dyDescent="0.2">
      <c r="A95" s="15">
        <v>5800</v>
      </c>
      <c r="B95" s="27">
        <f t="shared" si="17"/>
        <v>1165.8</v>
      </c>
      <c r="C95" s="44"/>
      <c r="D95" s="27">
        <f t="shared" si="18"/>
        <v>1832.8</v>
      </c>
      <c r="E95" s="53"/>
      <c r="F95" s="27">
        <f t="shared" si="19"/>
        <v>2343.1999999999998</v>
      </c>
      <c r="G95" s="44"/>
      <c r="H95" s="27">
        <f t="shared" si="15"/>
        <v>2911.6</v>
      </c>
      <c r="I95" s="44"/>
      <c r="J95" s="27">
        <f t="shared" si="16"/>
        <v>3607.6</v>
      </c>
      <c r="K95" s="44"/>
      <c r="L95" s="27"/>
      <c r="M95" s="44"/>
      <c r="N95" s="27"/>
      <c r="O95" s="50"/>
      <c r="P95" s="27"/>
      <c r="Q95" s="50"/>
    </row>
    <row r="96" spans="1:17" x14ac:dyDescent="0.2">
      <c r="A96" s="15">
        <v>6000</v>
      </c>
      <c r="B96" s="27">
        <f t="shared" si="17"/>
        <v>1206</v>
      </c>
      <c r="C96" s="44"/>
      <c r="D96" s="27">
        <f t="shared" si="18"/>
        <v>1896</v>
      </c>
      <c r="E96" s="53"/>
      <c r="F96" s="27">
        <f t="shared" si="19"/>
        <v>2424</v>
      </c>
      <c r="G96" s="44"/>
      <c r="H96" s="27">
        <f t="shared" si="15"/>
        <v>3012</v>
      </c>
      <c r="I96" s="44"/>
      <c r="J96" s="27">
        <f t="shared" si="16"/>
        <v>3732</v>
      </c>
      <c r="K96" s="44"/>
      <c r="L96" s="27"/>
      <c r="M96" s="44"/>
      <c r="N96" s="27"/>
      <c r="O96" s="50"/>
      <c r="P96" s="27"/>
      <c r="Q96" s="50"/>
    </row>
    <row r="97" spans="1:17" x14ac:dyDescent="0.2">
      <c r="A97" s="11"/>
      <c r="B97" s="1"/>
      <c r="D97" s="1"/>
      <c r="F97" s="1"/>
      <c r="H97" s="1"/>
      <c r="J97" s="1"/>
      <c r="L97" s="1"/>
    </row>
    <row r="98" spans="1:17" ht="20.25" x14ac:dyDescent="0.3">
      <c r="A98" s="87" t="s">
        <v>18</v>
      </c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</row>
    <row r="99" spans="1:17" x14ac:dyDescent="0.2">
      <c r="A99" s="24"/>
      <c r="B99" s="82">
        <v>10</v>
      </c>
      <c r="C99" s="83"/>
      <c r="D99" s="82">
        <v>11</v>
      </c>
      <c r="E99" s="83"/>
      <c r="F99" s="82">
        <v>20</v>
      </c>
      <c r="G99" s="83"/>
      <c r="H99" s="82">
        <v>21</v>
      </c>
      <c r="I99" s="83"/>
      <c r="J99" s="84">
        <v>22</v>
      </c>
      <c r="K99" s="83"/>
      <c r="L99" s="78">
        <v>32</v>
      </c>
      <c r="M99" s="78"/>
      <c r="N99" s="79">
        <v>43</v>
      </c>
      <c r="O99" s="79"/>
      <c r="P99" s="78">
        <v>54</v>
      </c>
      <c r="Q99" s="78"/>
    </row>
    <row r="100" spans="1:17" x14ac:dyDescent="0.2">
      <c r="A100" s="25" t="s">
        <v>5</v>
      </c>
      <c r="B100" s="26" t="s">
        <v>14</v>
      </c>
      <c r="C100" s="43" t="s">
        <v>15</v>
      </c>
      <c r="D100" s="26" t="s">
        <v>14</v>
      </c>
      <c r="E100" s="52" t="s">
        <v>15</v>
      </c>
      <c r="F100" s="26" t="s">
        <v>14</v>
      </c>
      <c r="G100" s="43" t="s">
        <v>15</v>
      </c>
      <c r="H100" s="26" t="s">
        <v>14</v>
      </c>
      <c r="I100" s="43" t="s">
        <v>15</v>
      </c>
      <c r="J100" s="26" t="s">
        <v>14</v>
      </c>
      <c r="K100" s="43" t="s">
        <v>15</v>
      </c>
      <c r="L100" s="26" t="s">
        <v>14</v>
      </c>
      <c r="M100" s="43" t="s">
        <v>15</v>
      </c>
      <c r="N100" s="26" t="s">
        <v>14</v>
      </c>
      <c r="O100" s="43" t="s">
        <v>15</v>
      </c>
      <c r="P100" s="26" t="s">
        <v>14</v>
      </c>
      <c r="Q100" s="43" t="s">
        <v>15</v>
      </c>
    </row>
    <row r="101" spans="1:17" x14ac:dyDescent="0.2">
      <c r="A101" s="64">
        <v>400</v>
      </c>
      <c r="B101" s="65">
        <f t="shared" ref="B101:B106" si="20">$B$107*$A101/1000</f>
        <v>111.2</v>
      </c>
      <c r="C101" s="66"/>
      <c r="D101" s="65">
        <f t="shared" ref="D101:D106" si="21">$D$107*$A101/1000</f>
        <v>162</v>
      </c>
      <c r="E101" s="67"/>
      <c r="F101" s="65">
        <f t="shared" ref="F101:F106" si="22">$F$107*$A101/1000</f>
        <v>211.2</v>
      </c>
      <c r="G101" s="66"/>
      <c r="H101" s="65">
        <f t="shared" ref="H101:H106" si="23">$H$107*$A101/1000</f>
        <v>255.2</v>
      </c>
      <c r="I101" s="66"/>
      <c r="J101" s="65">
        <f t="shared" ref="J101:J106" si="24">$J$107*$A101/1000</f>
        <v>334</v>
      </c>
      <c r="K101" s="44"/>
      <c r="L101" s="27"/>
      <c r="M101" s="44"/>
      <c r="N101" s="27"/>
      <c r="O101" s="44"/>
      <c r="P101" s="27"/>
      <c r="Q101" s="27"/>
    </row>
    <row r="102" spans="1:17" x14ac:dyDescent="0.2">
      <c r="A102" s="64">
        <v>500</v>
      </c>
      <c r="B102" s="65">
        <f t="shared" si="20"/>
        <v>139</v>
      </c>
      <c r="C102" s="66"/>
      <c r="D102" s="65">
        <f t="shared" si="21"/>
        <v>202.5</v>
      </c>
      <c r="E102" s="67"/>
      <c r="F102" s="65">
        <f t="shared" si="22"/>
        <v>264</v>
      </c>
      <c r="G102" s="66"/>
      <c r="H102" s="65">
        <f t="shared" si="23"/>
        <v>319</v>
      </c>
      <c r="I102" s="66"/>
      <c r="J102" s="65">
        <f t="shared" si="24"/>
        <v>417.5</v>
      </c>
      <c r="K102" s="44"/>
      <c r="L102" s="27"/>
      <c r="M102" s="44"/>
      <c r="N102" s="27"/>
      <c r="O102" s="50"/>
      <c r="P102" s="27"/>
      <c r="Q102" s="50"/>
    </row>
    <row r="103" spans="1:17" x14ac:dyDescent="0.2">
      <c r="A103" s="15">
        <v>600</v>
      </c>
      <c r="B103" s="27">
        <f t="shared" si="20"/>
        <v>166.8</v>
      </c>
      <c r="C103" s="44"/>
      <c r="D103" s="27">
        <f t="shared" si="21"/>
        <v>243</v>
      </c>
      <c r="E103" s="53"/>
      <c r="F103" s="27">
        <f t="shared" si="22"/>
        <v>316.8</v>
      </c>
      <c r="G103" s="44"/>
      <c r="H103" s="27">
        <f t="shared" si="23"/>
        <v>382.8</v>
      </c>
      <c r="I103" s="44"/>
      <c r="J103" s="27">
        <f t="shared" si="24"/>
        <v>501</v>
      </c>
      <c r="K103" s="44"/>
      <c r="L103" s="27"/>
      <c r="M103" s="44"/>
      <c r="N103" s="27"/>
      <c r="O103" s="50"/>
      <c r="P103" s="27"/>
      <c r="Q103" s="50"/>
    </row>
    <row r="104" spans="1:17" x14ac:dyDescent="0.2">
      <c r="A104" s="15">
        <v>700</v>
      </c>
      <c r="B104" s="27">
        <f t="shared" si="20"/>
        <v>194.6</v>
      </c>
      <c r="C104" s="44"/>
      <c r="D104" s="27">
        <f t="shared" si="21"/>
        <v>283.5</v>
      </c>
      <c r="E104" s="53"/>
      <c r="F104" s="27">
        <f t="shared" si="22"/>
        <v>369.6</v>
      </c>
      <c r="G104" s="44"/>
      <c r="H104" s="27">
        <f t="shared" si="23"/>
        <v>446.6</v>
      </c>
      <c r="I104" s="44"/>
      <c r="J104" s="27">
        <f t="shared" si="24"/>
        <v>584.5</v>
      </c>
      <c r="K104" s="44"/>
      <c r="L104" s="27"/>
      <c r="M104" s="44"/>
      <c r="N104" s="27"/>
      <c r="O104" s="50"/>
      <c r="P104" s="27"/>
      <c r="Q104" s="50"/>
    </row>
    <row r="105" spans="1:17" x14ac:dyDescent="0.2">
      <c r="A105" s="15">
        <v>800</v>
      </c>
      <c r="B105" s="27">
        <f t="shared" si="20"/>
        <v>222.4</v>
      </c>
      <c r="C105" s="44"/>
      <c r="D105" s="27">
        <f t="shared" si="21"/>
        <v>324</v>
      </c>
      <c r="E105" s="53"/>
      <c r="F105" s="27">
        <f t="shared" si="22"/>
        <v>422.4</v>
      </c>
      <c r="G105" s="44"/>
      <c r="H105" s="27">
        <f t="shared" si="23"/>
        <v>510.4</v>
      </c>
      <c r="I105" s="44"/>
      <c r="J105" s="27">
        <f t="shared" si="24"/>
        <v>668</v>
      </c>
      <c r="K105" s="44"/>
      <c r="L105" s="27"/>
      <c r="M105" s="44"/>
      <c r="N105" s="27"/>
      <c r="O105" s="50"/>
      <c r="P105" s="27"/>
      <c r="Q105" s="50"/>
    </row>
    <row r="106" spans="1:17" x14ac:dyDescent="0.2">
      <c r="A106" s="15">
        <v>900</v>
      </c>
      <c r="B106" s="27">
        <f t="shared" si="20"/>
        <v>250.2</v>
      </c>
      <c r="C106" s="44"/>
      <c r="D106" s="27">
        <f t="shared" si="21"/>
        <v>364.5</v>
      </c>
      <c r="E106" s="53"/>
      <c r="F106" s="27">
        <f t="shared" si="22"/>
        <v>475.2</v>
      </c>
      <c r="G106" s="44"/>
      <c r="H106" s="27">
        <f t="shared" si="23"/>
        <v>574.20000000000005</v>
      </c>
      <c r="I106" s="44"/>
      <c r="J106" s="27">
        <f t="shared" si="24"/>
        <v>751.5</v>
      </c>
      <c r="K106" s="44"/>
      <c r="L106" s="27"/>
      <c r="M106" s="45"/>
      <c r="N106" s="27"/>
      <c r="O106" s="56"/>
      <c r="P106" s="27"/>
      <c r="Q106" s="45"/>
    </row>
    <row r="107" spans="1:17" x14ac:dyDescent="0.2">
      <c r="A107" s="15">
        <v>1000</v>
      </c>
      <c r="B107" s="33">
        <v>278</v>
      </c>
      <c r="C107" s="49">
        <v>1.1800999999999999</v>
      </c>
      <c r="D107" s="33">
        <v>405</v>
      </c>
      <c r="E107" s="54">
        <v>1.1926000000000001</v>
      </c>
      <c r="F107" s="33">
        <v>528</v>
      </c>
      <c r="G107" s="49">
        <v>1.2113</v>
      </c>
      <c r="H107" s="33">
        <v>638</v>
      </c>
      <c r="I107" s="49">
        <v>1.2497</v>
      </c>
      <c r="J107" s="33">
        <v>835</v>
      </c>
      <c r="K107" s="49">
        <v>1.2563</v>
      </c>
      <c r="L107" s="33"/>
      <c r="M107" s="46"/>
      <c r="N107" s="33"/>
      <c r="O107" s="57"/>
      <c r="P107" s="33"/>
      <c r="Q107" s="57"/>
    </row>
    <row r="108" spans="1:17" x14ac:dyDescent="0.2">
      <c r="A108" s="15">
        <v>1100</v>
      </c>
      <c r="B108" s="27">
        <f>$B$107*$A108/1000</f>
        <v>305.8</v>
      </c>
      <c r="C108" s="44"/>
      <c r="D108" s="27">
        <f>$D$107*$A108/1000</f>
        <v>445.5</v>
      </c>
      <c r="E108" s="53"/>
      <c r="F108" s="27">
        <f>$F$107*$A108/1000</f>
        <v>580.79999999999995</v>
      </c>
      <c r="G108" s="44"/>
      <c r="H108" s="27">
        <f t="shared" ref="H108:H142" si="25">$H$107*$A108/1000</f>
        <v>701.8</v>
      </c>
      <c r="I108" s="44"/>
      <c r="J108" s="27">
        <f t="shared" ref="J108:J142" si="26">$J$107*$A108/1000</f>
        <v>918.5</v>
      </c>
      <c r="K108" s="44"/>
      <c r="L108" s="27"/>
      <c r="M108" s="44"/>
      <c r="N108" s="27"/>
      <c r="O108" s="44"/>
      <c r="P108" s="27"/>
      <c r="Q108" s="44"/>
    </row>
    <row r="109" spans="1:17" x14ac:dyDescent="0.2">
      <c r="A109" s="15">
        <v>1200</v>
      </c>
      <c r="B109" s="27">
        <f t="shared" ref="B109:B142" si="27">$B$107*$A109/1000</f>
        <v>333.6</v>
      </c>
      <c r="C109" s="44"/>
      <c r="D109" s="27">
        <f t="shared" ref="D109:D142" si="28">$D$107*$A109/1000</f>
        <v>486</v>
      </c>
      <c r="E109" s="53"/>
      <c r="F109" s="27">
        <f t="shared" ref="F109:F142" si="29">$F$107*$A109/1000</f>
        <v>633.6</v>
      </c>
      <c r="G109" s="44"/>
      <c r="H109" s="27">
        <f t="shared" si="25"/>
        <v>765.6</v>
      </c>
      <c r="I109" s="44"/>
      <c r="J109" s="27">
        <f t="shared" si="26"/>
        <v>1002</v>
      </c>
      <c r="K109" s="44"/>
      <c r="L109" s="27"/>
      <c r="M109" s="44"/>
      <c r="N109" s="27"/>
      <c r="O109" s="44"/>
      <c r="P109" s="27"/>
      <c r="Q109" s="44"/>
    </row>
    <row r="110" spans="1:17" x14ac:dyDescent="0.2">
      <c r="A110" s="15">
        <v>1300</v>
      </c>
      <c r="B110" s="27">
        <f t="shared" si="27"/>
        <v>361.4</v>
      </c>
      <c r="C110" s="44"/>
      <c r="D110" s="27">
        <f t="shared" si="28"/>
        <v>526.5</v>
      </c>
      <c r="E110" s="53"/>
      <c r="F110" s="27">
        <f t="shared" si="29"/>
        <v>686.4</v>
      </c>
      <c r="G110" s="44"/>
      <c r="H110" s="27">
        <f t="shared" si="25"/>
        <v>829.4</v>
      </c>
      <c r="I110" s="44"/>
      <c r="J110" s="27">
        <f t="shared" si="26"/>
        <v>1085.5</v>
      </c>
      <c r="K110" s="44"/>
      <c r="L110" s="27"/>
      <c r="M110" s="44"/>
      <c r="N110" s="27"/>
      <c r="O110" s="50"/>
      <c r="P110" s="27"/>
      <c r="Q110" s="50"/>
    </row>
    <row r="111" spans="1:17" x14ac:dyDescent="0.2">
      <c r="A111" s="15">
        <v>1400</v>
      </c>
      <c r="B111" s="27">
        <f t="shared" si="27"/>
        <v>389.2</v>
      </c>
      <c r="C111" s="44"/>
      <c r="D111" s="27">
        <f t="shared" si="28"/>
        <v>567</v>
      </c>
      <c r="E111" s="53"/>
      <c r="F111" s="27">
        <f t="shared" si="29"/>
        <v>739.2</v>
      </c>
      <c r="G111" s="44"/>
      <c r="H111" s="27">
        <f t="shared" si="25"/>
        <v>893.2</v>
      </c>
      <c r="I111" s="44"/>
      <c r="J111" s="27">
        <f t="shared" si="26"/>
        <v>1169</v>
      </c>
      <c r="K111" s="44"/>
      <c r="L111" s="27"/>
      <c r="M111" s="44"/>
      <c r="N111" s="27"/>
      <c r="O111" s="50"/>
      <c r="P111" s="27"/>
      <c r="Q111" s="50"/>
    </row>
    <row r="112" spans="1:17" x14ac:dyDescent="0.2">
      <c r="A112" s="15">
        <v>1500</v>
      </c>
      <c r="B112" s="27">
        <f t="shared" si="27"/>
        <v>417</v>
      </c>
      <c r="C112" s="44"/>
      <c r="D112" s="27">
        <f t="shared" si="28"/>
        <v>607.5</v>
      </c>
      <c r="E112" s="53"/>
      <c r="F112" s="27">
        <f t="shared" si="29"/>
        <v>792</v>
      </c>
      <c r="G112" s="44"/>
      <c r="H112" s="27">
        <f t="shared" si="25"/>
        <v>957</v>
      </c>
      <c r="I112" s="44"/>
      <c r="J112" s="27">
        <f t="shared" si="26"/>
        <v>1252.5</v>
      </c>
      <c r="K112" s="44"/>
      <c r="L112" s="27"/>
      <c r="M112" s="44"/>
      <c r="N112" s="27"/>
      <c r="O112" s="50"/>
      <c r="P112" s="27"/>
      <c r="Q112" s="50"/>
    </row>
    <row r="113" spans="1:17" x14ac:dyDescent="0.2">
      <c r="A113" s="15">
        <v>1600</v>
      </c>
      <c r="B113" s="27">
        <f t="shared" si="27"/>
        <v>444.8</v>
      </c>
      <c r="C113" s="44"/>
      <c r="D113" s="27">
        <f t="shared" si="28"/>
        <v>648</v>
      </c>
      <c r="E113" s="53"/>
      <c r="F113" s="27">
        <f t="shared" si="29"/>
        <v>844.8</v>
      </c>
      <c r="G113" s="44"/>
      <c r="H113" s="27">
        <f t="shared" si="25"/>
        <v>1020.8</v>
      </c>
      <c r="I113" s="44"/>
      <c r="J113" s="27">
        <f t="shared" si="26"/>
        <v>1336</v>
      </c>
      <c r="K113" s="44"/>
      <c r="L113" s="27"/>
      <c r="M113" s="44"/>
      <c r="N113" s="27"/>
      <c r="O113" s="50"/>
      <c r="P113" s="27"/>
      <c r="Q113" s="50"/>
    </row>
    <row r="114" spans="1:17" x14ac:dyDescent="0.2">
      <c r="A114" s="15">
        <v>1700</v>
      </c>
      <c r="B114" s="27">
        <f t="shared" si="27"/>
        <v>472.6</v>
      </c>
      <c r="C114" s="44"/>
      <c r="D114" s="27">
        <f t="shared" si="28"/>
        <v>688.5</v>
      </c>
      <c r="E114" s="53"/>
      <c r="F114" s="27">
        <f t="shared" si="29"/>
        <v>897.6</v>
      </c>
      <c r="G114" s="44"/>
      <c r="H114" s="27">
        <f t="shared" si="25"/>
        <v>1084.5999999999999</v>
      </c>
      <c r="I114" s="44"/>
      <c r="J114" s="27">
        <f t="shared" si="26"/>
        <v>1419.5</v>
      </c>
      <c r="K114" s="44"/>
      <c r="L114" s="27"/>
      <c r="M114" s="44"/>
      <c r="N114" s="27"/>
      <c r="O114" s="50"/>
      <c r="P114" s="27"/>
      <c r="Q114" s="50"/>
    </row>
    <row r="115" spans="1:17" x14ac:dyDescent="0.2">
      <c r="A115" s="15">
        <v>1800</v>
      </c>
      <c r="B115" s="27">
        <f t="shared" si="27"/>
        <v>500.4</v>
      </c>
      <c r="C115" s="44"/>
      <c r="D115" s="27">
        <f t="shared" si="28"/>
        <v>729</v>
      </c>
      <c r="E115" s="53"/>
      <c r="F115" s="27">
        <f t="shared" si="29"/>
        <v>950.4</v>
      </c>
      <c r="G115" s="44"/>
      <c r="H115" s="27">
        <f t="shared" si="25"/>
        <v>1148.4000000000001</v>
      </c>
      <c r="I115" s="44"/>
      <c r="J115" s="27">
        <f t="shared" si="26"/>
        <v>1503</v>
      </c>
      <c r="K115" s="44"/>
      <c r="L115" s="27"/>
      <c r="M115" s="44"/>
      <c r="N115" s="27"/>
      <c r="O115" s="50"/>
      <c r="P115" s="27"/>
      <c r="Q115" s="50"/>
    </row>
    <row r="116" spans="1:17" x14ac:dyDescent="0.2">
      <c r="A116" s="15">
        <v>1900</v>
      </c>
      <c r="B116" s="27">
        <f t="shared" si="27"/>
        <v>528.20000000000005</v>
      </c>
      <c r="C116" s="44"/>
      <c r="D116" s="27">
        <f t="shared" si="28"/>
        <v>769.5</v>
      </c>
      <c r="E116" s="53"/>
      <c r="F116" s="27">
        <f t="shared" si="29"/>
        <v>1003.2</v>
      </c>
      <c r="G116" s="44"/>
      <c r="H116" s="27">
        <f t="shared" si="25"/>
        <v>1212.2</v>
      </c>
      <c r="I116" s="44"/>
      <c r="J116" s="27">
        <f t="shared" si="26"/>
        <v>1586.5</v>
      </c>
      <c r="K116" s="44"/>
      <c r="L116" s="27"/>
      <c r="M116" s="44"/>
      <c r="N116" s="27"/>
      <c r="O116" s="50"/>
      <c r="P116" s="27"/>
      <c r="Q116" s="50"/>
    </row>
    <row r="117" spans="1:17" x14ac:dyDescent="0.2">
      <c r="A117" s="15">
        <v>2000</v>
      </c>
      <c r="B117" s="27">
        <f t="shared" si="27"/>
        <v>556</v>
      </c>
      <c r="C117" s="44"/>
      <c r="D117" s="27">
        <f t="shared" si="28"/>
        <v>810</v>
      </c>
      <c r="E117" s="53"/>
      <c r="F117" s="27">
        <f t="shared" si="29"/>
        <v>1056</v>
      </c>
      <c r="G117" s="44"/>
      <c r="H117" s="27">
        <f t="shared" si="25"/>
        <v>1276</v>
      </c>
      <c r="I117" s="44"/>
      <c r="J117" s="27">
        <f t="shared" si="26"/>
        <v>1670</v>
      </c>
      <c r="K117" s="44"/>
      <c r="L117" s="27"/>
      <c r="M117" s="44"/>
      <c r="N117" s="27"/>
      <c r="O117" s="50"/>
      <c r="P117" s="27"/>
      <c r="Q117" s="50"/>
    </row>
    <row r="118" spans="1:17" x14ac:dyDescent="0.2">
      <c r="A118" s="15">
        <v>2100</v>
      </c>
      <c r="B118" s="27">
        <f t="shared" si="27"/>
        <v>583.79999999999995</v>
      </c>
      <c r="C118" s="44"/>
      <c r="D118" s="27">
        <f t="shared" si="28"/>
        <v>850.5</v>
      </c>
      <c r="E118" s="53"/>
      <c r="F118" s="27">
        <f t="shared" si="29"/>
        <v>1108.8</v>
      </c>
      <c r="G118" s="44"/>
      <c r="H118" s="27">
        <f t="shared" si="25"/>
        <v>1339.8</v>
      </c>
      <c r="I118" s="44"/>
      <c r="J118" s="27">
        <f t="shared" si="26"/>
        <v>1753.5</v>
      </c>
      <c r="K118" s="44"/>
      <c r="L118" s="27"/>
      <c r="M118" s="44"/>
      <c r="N118" s="27"/>
      <c r="O118" s="50"/>
      <c r="P118" s="27"/>
      <c r="Q118" s="50"/>
    </row>
    <row r="119" spans="1:17" x14ac:dyDescent="0.2">
      <c r="A119" s="15">
        <v>2200</v>
      </c>
      <c r="B119" s="27">
        <f t="shared" si="27"/>
        <v>611.6</v>
      </c>
      <c r="C119" s="44"/>
      <c r="D119" s="27">
        <f t="shared" si="28"/>
        <v>891</v>
      </c>
      <c r="E119" s="53"/>
      <c r="F119" s="27">
        <f t="shared" si="29"/>
        <v>1161.5999999999999</v>
      </c>
      <c r="G119" s="44"/>
      <c r="H119" s="27">
        <f t="shared" si="25"/>
        <v>1403.6</v>
      </c>
      <c r="I119" s="44"/>
      <c r="J119" s="27">
        <f t="shared" si="26"/>
        <v>1837</v>
      </c>
      <c r="K119" s="44"/>
      <c r="L119" s="27"/>
      <c r="M119" s="44"/>
      <c r="N119" s="27"/>
      <c r="O119" s="50"/>
      <c r="P119" s="27"/>
      <c r="Q119" s="50"/>
    </row>
    <row r="120" spans="1:17" x14ac:dyDescent="0.2">
      <c r="A120" s="15">
        <v>2300</v>
      </c>
      <c r="B120" s="27">
        <f t="shared" si="27"/>
        <v>639.4</v>
      </c>
      <c r="C120" s="44"/>
      <c r="D120" s="27">
        <f t="shared" si="28"/>
        <v>931.5</v>
      </c>
      <c r="E120" s="53"/>
      <c r="F120" s="27">
        <f t="shared" si="29"/>
        <v>1214.4000000000001</v>
      </c>
      <c r="G120" s="44"/>
      <c r="H120" s="27">
        <f t="shared" si="25"/>
        <v>1467.4</v>
      </c>
      <c r="I120" s="44"/>
      <c r="J120" s="27">
        <f t="shared" si="26"/>
        <v>1920.5</v>
      </c>
      <c r="K120" s="44"/>
      <c r="L120" s="27"/>
      <c r="M120" s="44"/>
      <c r="N120" s="27"/>
      <c r="O120" s="50"/>
      <c r="P120" s="27"/>
      <c r="Q120" s="50"/>
    </row>
    <row r="121" spans="1:17" x14ac:dyDescent="0.2">
      <c r="A121" s="15">
        <v>2400</v>
      </c>
      <c r="B121" s="27">
        <f t="shared" si="27"/>
        <v>667.2</v>
      </c>
      <c r="C121" s="44"/>
      <c r="D121" s="27">
        <f t="shared" si="28"/>
        <v>972</v>
      </c>
      <c r="E121" s="53"/>
      <c r="F121" s="27">
        <f t="shared" si="29"/>
        <v>1267.2</v>
      </c>
      <c r="G121" s="44"/>
      <c r="H121" s="27">
        <f t="shared" si="25"/>
        <v>1531.2</v>
      </c>
      <c r="I121" s="44"/>
      <c r="J121" s="27">
        <f t="shared" si="26"/>
        <v>2004</v>
      </c>
      <c r="K121" s="44"/>
      <c r="L121" s="27"/>
      <c r="M121" s="44"/>
      <c r="N121" s="27"/>
      <c r="O121" s="50"/>
      <c r="P121" s="27"/>
      <c r="Q121" s="50"/>
    </row>
    <row r="122" spans="1:17" x14ac:dyDescent="0.2">
      <c r="A122" s="15">
        <v>2500</v>
      </c>
      <c r="B122" s="27">
        <f t="shared" si="27"/>
        <v>695</v>
      </c>
      <c r="C122" s="44"/>
      <c r="D122" s="27">
        <f t="shared" si="28"/>
        <v>1012.5</v>
      </c>
      <c r="E122" s="53"/>
      <c r="F122" s="27">
        <f t="shared" si="29"/>
        <v>1320</v>
      </c>
      <c r="G122" s="44"/>
      <c r="H122" s="27">
        <f t="shared" si="25"/>
        <v>1595</v>
      </c>
      <c r="I122" s="44"/>
      <c r="J122" s="27">
        <f t="shared" si="26"/>
        <v>2087.5</v>
      </c>
      <c r="K122" s="44"/>
      <c r="L122" s="27"/>
      <c r="M122" s="44"/>
      <c r="N122" s="27"/>
      <c r="O122" s="50"/>
      <c r="P122" s="27"/>
      <c r="Q122" s="50"/>
    </row>
    <row r="123" spans="1:17" x14ac:dyDescent="0.2">
      <c r="A123" s="15">
        <v>2600</v>
      </c>
      <c r="B123" s="27">
        <f t="shared" si="27"/>
        <v>722.8</v>
      </c>
      <c r="C123" s="44"/>
      <c r="D123" s="27">
        <f t="shared" si="28"/>
        <v>1053</v>
      </c>
      <c r="E123" s="53"/>
      <c r="F123" s="27">
        <f t="shared" si="29"/>
        <v>1372.8</v>
      </c>
      <c r="G123" s="44"/>
      <c r="H123" s="27">
        <f t="shared" si="25"/>
        <v>1658.8</v>
      </c>
      <c r="I123" s="44"/>
      <c r="J123" s="27">
        <f t="shared" si="26"/>
        <v>2171</v>
      </c>
      <c r="K123" s="44"/>
      <c r="L123" s="27"/>
      <c r="M123" s="44"/>
      <c r="N123" s="27"/>
      <c r="O123" s="50"/>
      <c r="P123" s="27"/>
      <c r="Q123" s="50"/>
    </row>
    <row r="124" spans="1:17" x14ac:dyDescent="0.2">
      <c r="A124" s="15">
        <v>2700</v>
      </c>
      <c r="B124" s="27">
        <f t="shared" si="27"/>
        <v>750.6</v>
      </c>
      <c r="C124" s="44"/>
      <c r="D124" s="27">
        <f t="shared" si="28"/>
        <v>1093.5</v>
      </c>
      <c r="E124" s="53"/>
      <c r="F124" s="27">
        <f t="shared" si="29"/>
        <v>1425.6</v>
      </c>
      <c r="G124" s="44"/>
      <c r="H124" s="27">
        <f t="shared" si="25"/>
        <v>1722.6</v>
      </c>
      <c r="I124" s="44"/>
      <c r="J124" s="27">
        <f t="shared" si="26"/>
        <v>2254.5</v>
      </c>
      <c r="K124" s="44"/>
      <c r="L124" s="27"/>
      <c r="M124" s="44"/>
      <c r="N124" s="27"/>
      <c r="O124" s="50"/>
      <c r="P124" s="27"/>
      <c r="Q124" s="50"/>
    </row>
    <row r="125" spans="1:17" ht="11.25" customHeight="1" x14ac:dyDescent="0.2">
      <c r="A125" s="15">
        <v>2800</v>
      </c>
      <c r="B125" s="27">
        <f t="shared" si="27"/>
        <v>778.4</v>
      </c>
      <c r="C125" s="44"/>
      <c r="D125" s="27">
        <f t="shared" si="28"/>
        <v>1134</v>
      </c>
      <c r="E125" s="53"/>
      <c r="F125" s="27">
        <f t="shared" si="29"/>
        <v>1478.4</v>
      </c>
      <c r="G125" s="44"/>
      <c r="H125" s="27">
        <f t="shared" si="25"/>
        <v>1786.4</v>
      </c>
      <c r="I125" s="44"/>
      <c r="J125" s="27">
        <f t="shared" si="26"/>
        <v>2338</v>
      </c>
      <c r="K125" s="44"/>
      <c r="L125" s="27"/>
      <c r="M125" s="44"/>
      <c r="N125" s="27"/>
      <c r="O125" s="50"/>
      <c r="P125" s="27"/>
      <c r="Q125" s="50"/>
    </row>
    <row r="126" spans="1:17" x14ac:dyDescent="0.2">
      <c r="A126" s="15">
        <v>2900</v>
      </c>
      <c r="B126" s="27">
        <f t="shared" si="27"/>
        <v>806.2</v>
      </c>
      <c r="C126" s="44"/>
      <c r="D126" s="27">
        <f t="shared" si="28"/>
        <v>1174.5</v>
      </c>
      <c r="E126" s="53"/>
      <c r="F126" s="27">
        <f t="shared" si="29"/>
        <v>1531.2</v>
      </c>
      <c r="G126" s="44"/>
      <c r="H126" s="27">
        <f t="shared" si="25"/>
        <v>1850.2</v>
      </c>
      <c r="I126" s="44"/>
      <c r="J126" s="27">
        <f t="shared" si="26"/>
        <v>2421.5</v>
      </c>
      <c r="K126" s="44"/>
      <c r="L126" s="27"/>
      <c r="M126" s="44"/>
      <c r="N126" s="27"/>
      <c r="O126" s="50"/>
      <c r="P126" s="27"/>
      <c r="Q126" s="50"/>
    </row>
    <row r="127" spans="1:17" x14ac:dyDescent="0.2">
      <c r="A127" s="15">
        <v>3000</v>
      </c>
      <c r="B127" s="27">
        <f t="shared" si="27"/>
        <v>834</v>
      </c>
      <c r="C127" s="44"/>
      <c r="D127" s="27">
        <f t="shared" si="28"/>
        <v>1215</v>
      </c>
      <c r="E127" s="53"/>
      <c r="F127" s="27">
        <f t="shared" si="29"/>
        <v>1584</v>
      </c>
      <c r="G127" s="44"/>
      <c r="H127" s="27">
        <f t="shared" si="25"/>
        <v>1914</v>
      </c>
      <c r="I127" s="44"/>
      <c r="J127" s="27">
        <f t="shared" si="26"/>
        <v>2505</v>
      </c>
      <c r="K127" s="44"/>
      <c r="L127" s="27"/>
      <c r="M127" s="44"/>
      <c r="N127" s="27"/>
      <c r="O127" s="50"/>
      <c r="P127" s="27"/>
      <c r="Q127" s="50"/>
    </row>
    <row r="128" spans="1:17" x14ac:dyDescent="0.2">
      <c r="A128" s="15">
        <v>3200</v>
      </c>
      <c r="B128" s="27">
        <f t="shared" si="27"/>
        <v>889.6</v>
      </c>
      <c r="C128" s="44"/>
      <c r="D128" s="27">
        <f t="shared" si="28"/>
        <v>1296</v>
      </c>
      <c r="E128" s="53"/>
      <c r="F128" s="27">
        <f t="shared" si="29"/>
        <v>1689.6</v>
      </c>
      <c r="G128" s="44"/>
      <c r="H128" s="27">
        <f t="shared" si="25"/>
        <v>2041.6</v>
      </c>
      <c r="I128" s="44"/>
      <c r="J128" s="27">
        <f t="shared" si="26"/>
        <v>2672</v>
      </c>
      <c r="K128" s="44"/>
      <c r="L128" s="27"/>
      <c r="M128" s="44"/>
      <c r="N128" s="27"/>
      <c r="O128" s="50"/>
      <c r="P128" s="27"/>
      <c r="Q128" s="50"/>
    </row>
    <row r="129" spans="1:17" x14ac:dyDescent="0.2">
      <c r="A129" s="15">
        <v>3400</v>
      </c>
      <c r="B129" s="27">
        <f t="shared" si="27"/>
        <v>945.2</v>
      </c>
      <c r="C129" s="44"/>
      <c r="D129" s="27">
        <f t="shared" si="28"/>
        <v>1377</v>
      </c>
      <c r="E129" s="53"/>
      <c r="F129" s="27">
        <f t="shared" si="29"/>
        <v>1795.2</v>
      </c>
      <c r="G129" s="44"/>
      <c r="H129" s="27">
        <f t="shared" si="25"/>
        <v>2169.1999999999998</v>
      </c>
      <c r="I129" s="44"/>
      <c r="J129" s="27">
        <f t="shared" si="26"/>
        <v>2839</v>
      </c>
      <c r="K129" s="44"/>
      <c r="L129" s="27"/>
      <c r="M129" s="44"/>
      <c r="N129" s="27"/>
      <c r="O129" s="50"/>
      <c r="P129" s="27"/>
      <c r="Q129" s="50"/>
    </row>
    <row r="130" spans="1:17" x14ac:dyDescent="0.2">
      <c r="A130" s="15">
        <v>3600</v>
      </c>
      <c r="B130" s="27">
        <f t="shared" si="27"/>
        <v>1000.8</v>
      </c>
      <c r="C130" s="44"/>
      <c r="D130" s="27">
        <f t="shared" si="28"/>
        <v>1458</v>
      </c>
      <c r="E130" s="53"/>
      <c r="F130" s="27">
        <f t="shared" si="29"/>
        <v>1900.8</v>
      </c>
      <c r="G130" s="44"/>
      <c r="H130" s="27">
        <f t="shared" si="25"/>
        <v>2296.8000000000002</v>
      </c>
      <c r="I130" s="44"/>
      <c r="J130" s="27">
        <f t="shared" si="26"/>
        <v>3006</v>
      </c>
      <c r="K130" s="44"/>
      <c r="L130" s="27"/>
      <c r="M130" s="44"/>
      <c r="N130" s="27"/>
      <c r="O130" s="50"/>
      <c r="P130" s="27"/>
      <c r="Q130" s="50"/>
    </row>
    <row r="131" spans="1:17" x14ac:dyDescent="0.2">
      <c r="A131" s="15">
        <v>3800</v>
      </c>
      <c r="B131" s="27">
        <f t="shared" si="27"/>
        <v>1056.4000000000001</v>
      </c>
      <c r="C131" s="44"/>
      <c r="D131" s="27">
        <f t="shared" si="28"/>
        <v>1539</v>
      </c>
      <c r="E131" s="53"/>
      <c r="F131" s="27">
        <f t="shared" si="29"/>
        <v>2006.4</v>
      </c>
      <c r="G131" s="44"/>
      <c r="H131" s="27">
        <f t="shared" si="25"/>
        <v>2424.4</v>
      </c>
      <c r="I131" s="44"/>
      <c r="J131" s="27">
        <f t="shared" si="26"/>
        <v>3173</v>
      </c>
      <c r="K131" s="44"/>
      <c r="L131" s="27"/>
      <c r="M131" s="44"/>
      <c r="N131" s="27"/>
      <c r="O131" s="50"/>
      <c r="P131" s="27"/>
      <c r="Q131" s="50"/>
    </row>
    <row r="132" spans="1:17" x14ac:dyDescent="0.2">
      <c r="A132" s="15">
        <v>4000</v>
      </c>
      <c r="B132" s="27">
        <f t="shared" si="27"/>
        <v>1112</v>
      </c>
      <c r="C132" s="44"/>
      <c r="D132" s="27">
        <f t="shared" si="28"/>
        <v>1620</v>
      </c>
      <c r="E132" s="53"/>
      <c r="F132" s="27">
        <f t="shared" si="29"/>
        <v>2112</v>
      </c>
      <c r="G132" s="44"/>
      <c r="H132" s="27">
        <f t="shared" si="25"/>
        <v>2552</v>
      </c>
      <c r="I132" s="44"/>
      <c r="J132" s="27">
        <f t="shared" si="26"/>
        <v>3340</v>
      </c>
      <c r="K132" s="44"/>
      <c r="L132" s="27"/>
      <c r="M132" s="44"/>
      <c r="N132" s="27"/>
      <c r="O132" s="50"/>
      <c r="P132" s="27"/>
      <c r="Q132" s="50"/>
    </row>
    <row r="133" spans="1:17" x14ac:dyDescent="0.2">
      <c r="A133" s="15">
        <v>4200</v>
      </c>
      <c r="B133" s="27">
        <f t="shared" si="27"/>
        <v>1167.5999999999999</v>
      </c>
      <c r="C133" s="44"/>
      <c r="D133" s="27">
        <f t="shared" si="28"/>
        <v>1701</v>
      </c>
      <c r="E133" s="53"/>
      <c r="F133" s="27">
        <f t="shared" si="29"/>
        <v>2217.6</v>
      </c>
      <c r="G133" s="44"/>
      <c r="H133" s="27">
        <f t="shared" si="25"/>
        <v>2679.6</v>
      </c>
      <c r="I133" s="44"/>
      <c r="J133" s="27">
        <f t="shared" si="26"/>
        <v>3507</v>
      </c>
      <c r="K133" s="44"/>
      <c r="L133" s="27"/>
      <c r="M133" s="44"/>
      <c r="N133" s="27"/>
      <c r="O133" s="50"/>
      <c r="P133" s="27"/>
      <c r="Q133" s="50"/>
    </row>
    <row r="134" spans="1:17" x14ac:dyDescent="0.2">
      <c r="A134" s="15">
        <v>4400</v>
      </c>
      <c r="B134" s="27">
        <f t="shared" si="27"/>
        <v>1223.2</v>
      </c>
      <c r="C134" s="44"/>
      <c r="D134" s="27">
        <f t="shared" si="28"/>
        <v>1782</v>
      </c>
      <c r="E134" s="53"/>
      <c r="F134" s="27">
        <f t="shared" si="29"/>
        <v>2323.1999999999998</v>
      </c>
      <c r="G134" s="44"/>
      <c r="H134" s="27">
        <f t="shared" si="25"/>
        <v>2807.2</v>
      </c>
      <c r="I134" s="44"/>
      <c r="J134" s="27">
        <f t="shared" si="26"/>
        <v>3674</v>
      </c>
      <c r="K134" s="44"/>
      <c r="L134" s="27"/>
      <c r="M134" s="44"/>
      <c r="N134" s="27"/>
      <c r="O134" s="50"/>
      <c r="P134" s="27"/>
      <c r="Q134" s="50"/>
    </row>
    <row r="135" spans="1:17" x14ac:dyDescent="0.2">
      <c r="A135" s="15">
        <v>4600</v>
      </c>
      <c r="B135" s="27">
        <f t="shared" si="27"/>
        <v>1278.8</v>
      </c>
      <c r="C135" s="44"/>
      <c r="D135" s="27">
        <f t="shared" si="28"/>
        <v>1863</v>
      </c>
      <c r="E135" s="53"/>
      <c r="F135" s="27">
        <f t="shared" si="29"/>
        <v>2428.8000000000002</v>
      </c>
      <c r="G135" s="44"/>
      <c r="H135" s="27">
        <f t="shared" si="25"/>
        <v>2934.8</v>
      </c>
      <c r="I135" s="44"/>
      <c r="J135" s="27">
        <f t="shared" si="26"/>
        <v>3841</v>
      </c>
      <c r="K135" s="44"/>
      <c r="L135" s="27"/>
      <c r="M135" s="44"/>
      <c r="N135" s="27"/>
      <c r="O135" s="50"/>
      <c r="P135" s="27"/>
      <c r="Q135" s="50"/>
    </row>
    <row r="136" spans="1:17" x14ac:dyDescent="0.2">
      <c r="A136" s="15">
        <v>4800</v>
      </c>
      <c r="B136" s="27">
        <f t="shared" si="27"/>
        <v>1334.4</v>
      </c>
      <c r="C136" s="44"/>
      <c r="D136" s="27">
        <f t="shared" si="28"/>
        <v>1944</v>
      </c>
      <c r="E136" s="53"/>
      <c r="F136" s="27">
        <f t="shared" si="29"/>
        <v>2534.4</v>
      </c>
      <c r="G136" s="44"/>
      <c r="H136" s="27">
        <f t="shared" si="25"/>
        <v>3062.4</v>
      </c>
      <c r="I136" s="44"/>
      <c r="J136" s="27">
        <f t="shared" si="26"/>
        <v>4008</v>
      </c>
      <c r="K136" s="44"/>
      <c r="L136" s="27"/>
      <c r="M136" s="44"/>
      <c r="N136" s="27"/>
      <c r="O136" s="50"/>
      <c r="P136" s="27"/>
      <c r="Q136" s="50"/>
    </row>
    <row r="137" spans="1:17" x14ac:dyDescent="0.2">
      <c r="A137" s="15">
        <v>5000</v>
      </c>
      <c r="B137" s="27">
        <f t="shared" si="27"/>
        <v>1390</v>
      </c>
      <c r="C137" s="44"/>
      <c r="D137" s="27">
        <f t="shared" si="28"/>
        <v>2025</v>
      </c>
      <c r="E137" s="53"/>
      <c r="F137" s="27">
        <f t="shared" si="29"/>
        <v>2640</v>
      </c>
      <c r="G137" s="44"/>
      <c r="H137" s="27">
        <f t="shared" si="25"/>
        <v>3190</v>
      </c>
      <c r="I137" s="44"/>
      <c r="J137" s="27">
        <f t="shared" si="26"/>
        <v>4175</v>
      </c>
      <c r="K137" s="44"/>
      <c r="L137" s="27"/>
      <c r="M137" s="44"/>
      <c r="N137" s="27"/>
      <c r="O137" s="50"/>
      <c r="P137" s="27"/>
      <c r="Q137" s="50"/>
    </row>
    <row r="138" spans="1:17" x14ac:dyDescent="0.2">
      <c r="A138" s="15">
        <v>5200</v>
      </c>
      <c r="B138" s="27">
        <f t="shared" si="27"/>
        <v>1445.6</v>
      </c>
      <c r="C138" s="44"/>
      <c r="D138" s="27">
        <f t="shared" si="28"/>
        <v>2106</v>
      </c>
      <c r="E138" s="53"/>
      <c r="F138" s="27">
        <f t="shared" si="29"/>
        <v>2745.6</v>
      </c>
      <c r="G138" s="44"/>
      <c r="H138" s="27">
        <f t="shared" si="25"/>
        <v>3317.6</v>
      </c>
      <c r="I138" s="44"/>
      <c r="J138" s="27">
        <f t="shared" si="26"/>
        <v>4342</v>
      </c>
      <c r="K138" s="44"/>
      <c r="L138" s="27"/>
      <c r="M138" s="44"/>
      <c r="N138" s="27"/>
      <c r="O138" s="50"/>
      <c r="P138" s="27"/>
      <c r="Q138" s="50"/>
    </row>
    <row r="139" spans="1:17" x14ac:dyDescent="0.2">
      <c r="A139" s="15">
        <v>5400</v>
      </c>
      <c r="B139" s="27">
        <f t="shared" si="27"/>
        <v>1501.2</v>
      </c>
      <c r="C139" s="44"/>
      <c r="D139" s="27">
        <f t="shared" si="28"/>
        <v>2187</v>
      </c>
      <c r="E139" s="53"/>
      <c r="F139" s="27">
        <f t="shared" si="29"/>
        <v>2851.2</v>
      </c>
      <c r="G139" s="44"/>
      <c r="H139" s="27">
        <f t="shared" si="25"/>
        <v>3445.2</v>
      </c>
      <c r="I139" s="44"/>
      <c r="J139" s="27">
        <f t="shared" si="26"/>
        <v>4509</v>
      </c>
      <c r="K139" s="44"/>
      <c r="L139" s="27"/>
      <c r="M139" s="44"/>
      <c r="N139" s="27"/>
      <c r="O139" s="50"/>
      <c r="P139" s="27"/>
      <c r="Q139" s="50"/>
    </row>
    <row r="140" spans="1:17" x14ac:dyDescent="0.2">
      <c r="A140" s="15">
        <v>5600</v>
      </c>
      <c r="B140" s="27">
        <f t="shared" si="27"/>
        <v>1556.8</v>
      </c>
      <c r="C140" s="44"/>
      <c r="D140" s="27">
        <f t="shared" si="28"/>
        <v>2268</v>
      </c>
      <c r="E140" s="53"/>
      <c r="F140" s="27">
        <f t="shared" si="29"/>
        <v>2956.8</v>
      </c>
      <c r="G140" s="44"/>
      <c r="H140" s="27">
        <f t="shared" si="25"/>
        <v>3572.8</v>
      </c>
      <c r="I140" s="44"/>
      <c r="J140" s="27">
        <f t="shared" si="26"/>
        <v>4676</v>
      </c>
      <c r="K140" s="44"/>
      <c r="L140" s="27"/>
      <c r="M140" s="44"/>
      <c r="N140" s="27"/>
      <c r="O140" s="50"/>
      <c r="P140" s="27"/>
      <c r="Q140" s="50"/>
    </row>
    <row r="141" spans="1:17" x14ac:dyDescent="0.2">
      <c r="A141" s="15">
        <v>5800</v>
      </c>
      <c r="B141" s="27">
        <f t="shared" si="27"/>
        <v>1612.4</v>
      </c>
      <c r="C141" s="44"/>
      <c r="D141" s="27">
        <f t="shared" si="28"/>
        <v>2349</v>
      </c>
      <c r="E141" s="53"/>
      <c r="F141" s="27">
        <f t="shared" si="29"/>
        <v>3062.4</v>
      </c>
      <c r="G141" s="44"/>
      <c r="H141" s="27">
        <f t="shared" si="25"/>
        <v>3700.4</v>
      </c>
      <c r="I141" s="44"/>
      <c r="J141" s="27">
        <f t="shared" si="26"/>
        <v>4843</v>
      </c>
      <c r="K141" s="44"/>
      <c r="L141" s="27"/>
      <c r="M141" s="44"/>
      <c r="N141" s="27"/>
      <c r="O141" s="50"/>
      <c r="P141" s="27"/>
      <c r="Q141" s="50"/>
    </row>
    <row r="142" spans="1:17" x14ac:dyDescent="0.2">
      <c r="A142" s="15">
        <v>6000</v>
      </c>
      <c r="B142" s="27">
        <f t="shared" si="27"/>
        <v>1668</v>
      </c>
      <c r="C142" s="44"/>
      <c r="D142" s="27">
        <f t="shared" si="28"/>
        <v>2430</v>
      </c>
      <c r="E142" s="53"/>
      <c r="F142" s="27">
        <f t="shared" si="29"/>
        <v>3168</v>
      </c>
      <c r="G142" s="44"/>
      <c r="H142" s="27">
        <f t="shared" si="25"/>
        <v>3828</v>
      </c>
      <c r="I142" s="44"/>
      <c r="J142" s="27">
        <f t="shared" si="26"/>
        <v>5010</v>
      </c>
      <c r="K142" s="44"/>
      <c r="L142" s="27"/>
      <c r="M142" s="44"/>
      <c r="N142" s="27"/>
      <c r="O142" s="50"/>
      <c r="P142" s="27"/>
      <c r="Q142" s="50"/>
    </row>
    <row r="143" spans="1:17" x14ac:dyDescent="0.2">
      <c r="B143" s="1"/>
      <c r="D143" s="1"/>
      <c r="F143" s="1"/>
      <c r="H143" s="1"/>
      <c r="J143" s="1"/>
      <c r="L143" s="34"/>
      <c r="M143" s="47"/>
      <c r="N143" s="34"/>
      <c r="P143" s="34"/>
    </row>
    <row r="144" spans="1:17" ht="20.25" x14ac:dyDescent="0.3">
      <c r="A144" s="87" t="s">
        <v>19</v>
      </c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</row>
    <row r="145" spans="1:17" x14ac:dyDescent="0.2">
      <c r="A145" s="24"/>
      <c r="B145" s="82">
        <v>10</v>
      </c>
      <c r="C145" s="83"/>
      <c r="D145" s="82">
        <v>11</v>
      </c>
      <c r="E145" s="83"/>
      <c r="F145" s="82">
        <v>20</v>
      </c>
      <c r="G145" s="83"/>
      <c r="H145" s="82">
        <v>21</v>
      </c>
      <c r="I145" s="83"/>
      <c r="J145" s="84">
        <v>22</v>
      </c>
      <c r="K145" s="83"/>
      <c r="L145" s="78">
        <v>32</v>
      </c>
      <c r="M145" s="78"/>
      <c r="N145" s="79">
        <v>43</v>
      </c>
      <c r="O145" s="79"/>
      <c r="P145" s="78">
        <v>54</v>
      </c>
      <c r="Q145" s="78"/>
    </row>
    <row r="146" spans="1:17" x14ac:dyDescent="0.2">
      <c r="A146" s="25" t="s">
        <v>5</v>
      </c>
      <c r="B146" s="26" t="s">
        <v>14</v>
      </c>
      <c r="C146" s="43" t="s">
        <v>15</v>
      </c>
      <c r="D146" s="26" t="s">
        <v>14</v>
      </c>
      <c r="E146" s="52" t="s">
        <v>15</v>
      </c>
      <c r="F146" s="26" t="s">
        <v>14</v>
      </c>
      <c r="G146" s="43" t="s">
        <v>15</v>
      </c>
      <c r="H146" s="26" t="s">
        <v>14</v>
      </c>
      <c r="I146" s="43" t="s">
        <v>15</v>
      </c>
      <c r="J146" s="26" t="s">
        <v>14</v>
      </c>
      <c r="K146" s="43" t="s">
        <v>15</v>
      </c>
      <c r="L146" s="26" t="s">
        <v>14</v>
      </c>
      <c r="M146" s="43" t="s">
        <v>15</v>
      </c>
      <c r="N146" s="26" t="s">
        <v>14</v>
      </c>
      <c r="O146" s="43" t="s">
        <v>15</v>
      </c>
      <c r="P146" s="26" t="s">
        <v>14</v>
      </c>
      <c r="Q146" s="43" t="s">
        <v>15</v>
      </c>
    </row>
    <row r="147" spans="1:17" x14ac:dyDescent="0.2">
      <c r="A147" s="64">
        <v>400</v>
      </c>
      <c r="B147" s="65">
        <f t="shared" ref="B147:B152" si="30">$B$153*$A147/1000</f>
        <v>137.6</v>
      </c>
      <c r="C147" s="66"/>
      <c r="D147" s="65">
        <f t="shared" ref="D147:D152" si="31">$D$153*$A147/1000</f>
        <v>189.2</v>
      </c>
      <c r="E147" s="67"/>
      <c r="F147" s="65">
        <f t="shared" ref="F147:F152" si="32">$F$153*$A147/1000</f>
        <v>252.8</v>
      </c>
      <c r="G147" s="66"/>
      <c r="H147" s="65">
        <f t="shared" ref="H147:H152" si="33">$H$153*$A147/1000</f>
        <v>312</v>
      </c>
      <c r="I147" s="66"/>
      <c r="J147" s="65">
        <f t="shared" ref="J147:J152" si="34">$J$153*$A147/1000</f>
        <v>410.4</v>
      </c>
      <c r="K147" s="44"/>
      <c r="L147" s="27"/>
      <c r="M147" s="44"/>
      <c r="N147" s="27"/>
      <c r="O147" s="44"/>
      <c r="P147" s="27"/>
      <c r="Q147" s="44"/>
    </row>
    <row r="148" spans="1:17" x14ac:dyDescent="0.2">
      <c r="A148" s="64">
        <v>500</v>
      </c>
      <c r="B148" s="65">
        <f t="shared" si="30"/>
        <v>172</v>
      </c>
      <c r="C148" s="66"/>
      <c r="D148" s="65">
        <f t="shared" si="31"/>
        <v>236.5</v>
      </c>
      <c r="E148" s="67"/>
      <c r="F148" s="65">
        <f t="shared" si="32"/>
        <v>316</v>
      </c>
      <c r="G148" s="66"/>
      <c r="H148" s="65">
        <f t="shared" si="33"/>
        <v>390</v>
      </c>
      <c r="I148" s="66"/>
      <c r="J148" s="65">
        <f t="shared" si="34"/>
        <v>513</v>
      </c>
      <c r="K148" s="44"/>
      <c r="L148" s="27"/>
      <c r="M148" s="44"/>
      <c r="N148" s="27"/>
      <c r="O148" s="50"/>
      <c r="P148" s="27"/>
      <c r="Q148" s="50"/>
    </row>
    <row r="149" spans="1:17" x14ac:dyDescent="0.2">
      <c r="A149" s="15">
        <v>600</v>
      </c>
      <c r="B149" s="27">
        <f t="shared" si="30"/>
        <v>206.4</v>
      </c>
      <c r="C149" s="44"/>
      <c r="D149" s="27">
        <f t="shared" si="31"/>
        <v>283.8</v>
      </c>
      <c r="E149" s="53"/>
      <c r="F149" s="27">
        <f t="shared" si="32"/>
        <v>379.2</v>
      </c>
      <c r="G149" s="44"/>
      <c r="H149" s="27">
        <f t="shared" si="33"/>
        <v>468</v>
      </c>
      <c r="I149" s="44"/>
      <c r="J149" s="27">
        <f t="shared" si="34"/>
        <v>615.6</v>
      </c>
      <c r="K149" s="44"/>
      <c r="L149" s="27"/>
      <c r="M149" s="44"/>
      <c r="N149" s="27"/>
      <c r="O149" s="50"/>
      <c r="P149" s="27"/>
      <c r="Q149" s="50"/>
    </row>
    <row r="150" spans="1:17" x14ac:dyDescent="0.2">
      <c r="A150" s="15">
        <v>700</v>
      </c>
      <c r="B150" s="27">
        <f t="shared" si="30"/>
        <v>240.8</v>
      </c>
      <c r="C150" s="44"/>
      <c r="D150" s="27">
        <f t="shared" si="31"/>
        <v>331.1</v>
      </c>
      <c r="E150" s="53"/>
      <c r="F150" s="27">
        <f t="shared" si="32"/>
        <v>442.4</v>
      </c>
      <c r="G150" s="44"/>
      <c r="H150" s="27">
        <f t="shared" si="33"/>
        <v>546</v>
      </c>
      <c r="I150" s="44"/>
      <c r="J150" s="27">
        <f t="shared" si="34"/>
        <v>718.2</v>
      </c>
      <c r="K150" s="44"/>
      <c r="L150" s="27"/>
      <c r="M150" s="44"/>
      <c r="N150" s="27"/>
      <c r="O150" s="50"/>
      <c r="P150" s="27"/>
      <c r="Q150" s="50"/>
    </row>
    <row r="151" spans="1:17" x14ac:dyDescent="0.2">
      <c r="A151" s="15">
        <v>800</v>
      </c>
      <c r="B151" s="27">
        <f t="shared" si="30"/>
        <v>275.2</v>
      </c>
      <c r="C151" s="44"/>
      <c r="D151" s="27">
        <f t="shared" si="31"/>
        <v>378.4</v>
      </c>
      <c r="E151" s="53"/>
      <c r="F151" s="27">
        <f t="shared" si="32"/>
        <v>505.6</v>
      </c>
      <c r="G151" s="44"/>
      <c r="H151" s="27">
        <f t="shared" si="33"/>
        <v>624</v>
      </c>
      <c r="I151" s="44"/>
      <c r="J151" s="27">
        <f t="shared" si="34"/>
        <v>820.8</v>
      </c>
      <c r="K151" s="44"/>
      <c r="L151" s="27"/>
      <c r="M151" s="44"/>
      <c r="N151" s="27"/>
      <c r="O151" s="50"/>
      <c r="P151" s="27"/>
      <c r="Q151" s="50"/>
    </row>
    <row r="152" spans="1:17" x14ac:dyDescent="0.2">
      <c r="A152" s="15">
        <v>900</v>
      </c>
      <c r="B152" s="27">
        <f t="shared" si="30"/>
        <v>309.60000000000002</v>
      </c>
      <c r="C152" s="44"/>
      <c r="D152" s="27">
        <f t="shared" si="31"/>
        <v>425.7</v>
      </c>
      <c r="E152" s="53"/>
      <c r="F152" s="27">
        <f t="shared" si="32"/>
        <v>568.79999999999995</v>
      </c>
      <c r="G152" s="44"/>
      <c r="H152" s="27">
        <f t="shared" si="33"/>
        <v>702</v>
      </c>
      <c r="I152" s="44"/>
      <c r="J152" s="27">
        <f t="shared" si="34"/>
        <v>923.4</v>
      </c>
      <c r="K152" s="44"/>
      <c r="L152" s="27"/>
      <c r="M152" s="45"/>
      <c r="N152" s="27"/>
      <c r="O152" s="56"/>
      <c r="P152" s="27"/>
      <c r="Q152" s="45"/>
    </row>
    <row r="153" spans="1:17" x14ac:dyDescent="0.2">
      <c r="A153" s="15">
        <v>1000</v>
      </c>
      <c r="B153" s="33">
        <v>344</v>
      </c>
      <c r="C153" s="49">
        <v>1.1926000000000001</v>
      </c>
      <c r="D153" s="33">
        <v>473</v>
      </c>
      <c r="E153" s="54">
        <v>1.2146999999999999</v>
      </c>
      <c r="F153" s="33">
        <v>632</v>
      </c>
      <c r="G153" s="49">
        <v>1.2362</v>
      </c>
      <c r="H153" s="33">
        <v>780</v>
      </c>
      <c r="I153" s="49">
        <v>1.2857000000000001</v>
      </c>
      <c r="J153" s="33">
        <v>1026</v>
      </c>
      <c r="K153" s="49">
        <v>1.3106</v>
      </c>
      <c r="L153" s="33"/>
      <c r="M153" s="63"/>
      <c r="N153" s="33"/>
      <c r="O153" s="57"/>
      <c r="P153" s="33"/>
      <c r="Q153" s="57"/>
    </row>
    <row r="154" spans="1:17" x14ac:dyDescent="0.2">
      <c r="A154" s="15">
        <v>1100</v>
      </c>
      <c r="B154" s="27">
        <f>$B$153*$A154/1000</f>
        <v>378.4</v>
      </c>
      <c r="C154" s="44"/>
      <c r="D154" s="27">
        <f>$D$153*$A154/1000</f>
        <v>520.29999999999995</v>
      </c>
      <c r="E154" s="53"/>
      <c r="F154" s="27">
        <f>$F$153*$A154/1000</f>
        <v>695.2</v>
      </c>
      <c r="G154" s="44"/>
      <c r="H154" s="27">
        <f t="shared" ref="H154:H188" si="35">$H$153*$A154/1000</f>
        <v>858</v>
      </c>
      <c r="I154" s="44"/>
      <c r="J154" s="27">
        <f t="shared" ref="J154:J188" si="36">$J$153*$A154/1000</f>
        <v>1128.5999999999999</v>
      </c>
      <c r="K154" s="44"/>
      <c r="L154" s="27"/>
      <c r="M154" s="44"/>
      <c r="N154" s="27"/>
      <c r="O154" s="44"/>
      <c r="P154" s="27"/>
      <c r="Q154" s="44"/>
    </row>
    <row r="155" spans="1:17" x14ac:dyDescent="0.2">
      <c r="A155" s="15">
        <v>1200</v>
      </c>
      <c r="B155" s="27">
        <f t="shared" ref="B155:B162" si="37">$B$153*$A155/1000</f>
        <v>412.8</v>
      </c>
      <c r="C155" s="44"/>
      <c r="D155" s="27">
        <f t="shared" ref="D155:D188" si="38">$D$153*$A155/1000</f>
        <v>567.6</v>
      </c>
      <c r="E155" s="53"/>
      <c r="F155" s="27">
        <f t="shared" ref="F155:F188" si="39">$F$153*$A155/1000</f>
        <v>758.4</v>
      </c>
      <c r="G155" s="44"/>
      <c r="H155" s="27">
        <f t="shared" si="35"/>
        <v>936</v>
      </c>
      <c r="I155" s="44"/>
      <c r="J155" s="27">
        <f t="shared" si="36"/>
        <v>1231.2</v>
      </c>
      <c r="K155" s="44"/>
      <c r="L155" s="27"/>
      <c r="M155" s="44"/>
      <c r="N155" s="27"/>
      <c r="O155" s="44"/>
      <c r="P155" s="27"/>
      <c r="Q155" s="44"/>
    </row>
    <row r="156" spans="1:17" x14ac:dyDescent="0.2">
      <c r="A156" s="15">
        <v>1300</v>
      </c>
      <c r="B156" s="27">
        <f t="shared" si="37"/>
        <v>447.2</v>
      </c>
      <c r="C156" s="44"/>
      <c r="D156" s="27">
        <f t="shared" si="38"/>
        <v>614.9</v>
      </c>
      <c r="E156" s="53"/>
      <c r="F156" s="27">
        <f t="shared" si="39"/>
        <v>821.6</v>
      </c>
      <c r="G156" s="44"/>
      <c r="H156" s="27">
        <f t="shared" si="35"/>
        <v>1014</v>
      </c>
      <c r="I156" s="44"/>
      <c r="J156" s="27">
        <f t="shared" si="36"/>
        <v>1333.8</v>
      </c>
      <c r="K156" s="44"/>
      <c r="L156" s="27"/>
      <c r="M156" s="44"/>
      <c r="N156" s="27"/>
      <c r="O156" s="50"/>
      <c r="P156" s="27"/>
      <c r="Q156" s="50"/>
    </row>
    <row r="157" spans="1:17" x14ac:dyDescent="0.2">
      <c r="A157" s="15">
        <v>1400</v>
      </c>
      <c r="B157" s="27">
        <f t="shared" si="37"/>
        <v>481.6</v>
      </c>
      <c r="C157" s="44"/>
      <c r="D157" s="27">
        <f t="shared" si="38"/>
        <v>662.2</v>
      </c>
      <c r="E157" s="53"/>
      <c r="F157" s="27">
        <f t="shared" si="39"/>
        <v>884.8</v>
      </c>
      <c r="G157" s="44"/>
      <c r="H157" s="27">
        <f t="shared" si="35"/>
        <v>1092</v>
      </c>
      <c r="I157" s="44"/>
      <c r="J157" s="27">
        <f t="shared" si="36"/>
        <v>1436.4</v>
      </c>
      <c r="K157" s="44"/>
      <c r="L157" s="27"/>
      <c r="M157" s="44"/>
      <c r="N157" s="27"/>
      <c r="O157" s="50"/>
      <c r="P157" s="27"/>
      <c r="Q157" s="50"/>
    </row>
    <row r="158" spans="1:17" x14ac:dyDescent="0.2">
      <c r="A158" s="15">
        <v>1500</v>
      </c>
      <c r="B158" s="27">
        <f t="shared" si="37"/>
        <v>516</v>
      </c>
      <c r="C158" s="44"/>
      <c r="D158" s="27">
        <f t="shared" si="38"/>
        <v>709.5</v>
      </c>
      <c r="E158" s="53"/>
      <c r="F158" s="27">
        <f t="shared" si="39"/>
        <v>948</v>
      </c>
      <c r="G158" s="44"/>
      <c r="H158" s="27">
        <f t="shared" si="35"/>
        <v>1170</v>
      </c>
      <c r="I158" s="44"/>
      <c r="J158" s="27">
        <f t="shared" si="36"/>
        <v>1539</v>
      </c>
      <c r="K158" s="44"/>
      <c r="L158" s="27"/>
      <c r="M158" s="44"/>
      <c r="N158" s="27"/>
      <c r="O158" s="50"/>
      <c r="P158" s="27"/>
      <c r="Q158" s="50"/>
    </row>
    <row r="159" spans="1:17" x14ac:dyDescent="0.2">
      <c r="A159" s="15">
        <v>1600</v>
      </c>
      <c r="B159" s="27">
        <f t="shared" si="37"/>
        <v>550.4</v>
      </c>
      <c r="C159" s="44"/>
      <c r="D159" s="27">
        <f t="shared" si="38"/>
        <v>756.8</v>
      </c>
      <c r="E159" s="53"/>
      <c r="F159" s="27">
        <f t="shared" si="39"/>
        <v>1011.2</v>
      </c>
      <c r="G159" s="44"/>
      <c r="H159" s="27">
        <f t="shared" si="35"/>
        <v>1248</v>
      </c>
      <c r="I159" s="44"/>
      <c r="J159" s="27">
        <f t="shared" si="36"/>
        <v>1641.6</v>
      </c>
      <c r="K159" s="44"/>
      <c r="L159" s="27"/>
      <c r="M159" s="44"/>
      <c r="N159" s="27"/>
      <c r="O159" s="50"/>
      <c r="P159" s="27"/>
      <c r="Q159" s="50"/>
    </row>
    <row r="160" spans="1:17" x14ac:dyDescent="0.2">
      <c r="A160" s="15">
        <v>1700</v>
      </c>
      <c r="B160" s="27">
        <f t="shared" si="37"/>
        <v>584.79999999999995</v>
      </c>
      <c r="C160" s="44"/>
      <c r="D160" s="27">
        <f t="shared" si="38"/>
        <v>804.1</v>
      </c>
      <c r="E160" s="53"/>
      <c r="F160" s="27">
        <f t="shared" si="39"/>
        <v>1074.4000000000001</v>
      </c>
      <c r="G160" s="44"/>
      <c r="H160" s="27">
        <f t="shared" si="35"/>
        <v>1326</v>
      </c>
      <c r="I160" s="44"/>
      <c r="J160" s="27">
        <f t="shared" si="36"/>
        <v>1744.2</v>
      </c>
      <c r="K160" s="44"/>
      <c r="L160" s="27"/>
      <c r="M160" s="44"/>
      <c r="N160" s="27"/>
      <c r="O160" s="50"/>
      <c r="P160" s="27"/>
      <c r="Q160" s="50"/>
    </row>
    <row r="161" spans="1:17" x14ac:dyDescent="0.2">
      <c r="A161" s="15">
        <v>1800</v>
      </c>
      <c r="B161" s="27">
        <f t="shared" si="37"/>
        <v>619.20000000000005</v>
      </c>
      <c r="C161" s="44"/>
      <c r="D161" s="27">
        <f t="shared" si="38"/>
        <v>851.4</v>
      </c>
      <c r="E161" s="53"/>
      <c r="F161" s="27">
        <f t="shared" si="39"/>
        <v>1137.5999999999999</v>
      </c>
      <c r="G161" s="44"/>
      <c r="H161" s="27">
        <f t="shared" si="35"/>
        <v>1404</v>
      </c>
      <c r="I161" s="44"/>
      <c r="J161" s="27">
        <f t="shared" si="36"/>
        <v>1846.8</v>
      </c>
      <c r="K161" s="44"/>
      <c r="L161" s="27"/>
      <c r="M161" s="44"/>
      <c r="N161" s="27"/>
      <c r="O161" s="50"/>
      <c r="P161" s="27"/>
      <c r="Q161" s="50"/>
    </row>
    <row r="162" spans="1:17" x14ac:dyDescent="0.2">
      <c r="A162" s="15">
        <v>1900</v>
      </c>
      <c r="B162" s="27">
        <f t="shared" si="37"/>
        <v>653.6</v>
      </c>
      <c r="C162" s="44"/>
      <c r="D162" s="27">
        <f t="shared" si="38"/>
        <v>898.7</v>
      </c>
      <c r="E162" s="53"/>
      <c r="F162" s="27">
        <f t="shared" si="39"/>
        <v>1200.8</v>
      </c>
      <c r="G162" s="44"/>
      <c r="H162" s="27">
        <f t="shared" si="35"/>
        <v>1482</v>
      </c>
      <c r="I162" s="44"/>
      <c r="J162" s="27">
        <f t="shared" si="36"/>
        <v>1949.4</v>
      </c>
      <c r="K162" s="44"/>
      <c r="L162" s="27"/>
      <c r="M162" s="44"/>
      <c r="N162" s="27"/>
      <c r="O162" s="50"/>
      <c r="P162" s="27"/>
      <c r="Q162" s="50"/>
    </row>
    <row r="163" spans="1:17" x14ac:dyDescent="0.2">
      <c r="A163" s="15">
        <v>2000</v>
      </c>
      <c r="B163" s="27">
        <f t="shared" ref="B163:B188" si="40">$B$153*$A163/1000</f>
        <v>688</v>
      </c>
      <c r="C163" s="44"/>
      <c r="D163" s="27">
        <f t="shared" si="38"/>
        <v>946</v>
      </c>
      <c r="E163" s="53"/>
      <c r="F163" s="27">
        <f t="shared" si="39"/>
        <v>1264</v>
      </c>
      <c r="G163" s="44"/>
      <c r="H163" s="27">
        <f t="shared" si="35"/>
        <v>1560</v>
      </c>
      <c r="I163" s="44"/>
      <c r="J163" s="27">
        <f t="shared" si="36"/>
        <v>2052</v>
      </c>
      <c r="K163" s="44"/>
      <c r="L163" s="27"/>
      <c r="M163" s="44"/>
      <c r="N163" s="27"/>
      <c r="O163" s="50"/>
      <c r="P163" s="27"/>
      <c r="Q163" s="50"/>
    </row>
    <row r="164" spans="1:17" x14ac:dyDescent="0.2">
      <c r="A164" s="15">
        <v>2100</v>
      </c>
      <c r="B164" s="27">
        <f t="shared" si="40"/>
        <v>722.4</v>
      </c>
      <c r="C164" s="44"/>
      <c r="D164" s="27">
        <f t="shared" si="38"/>
        <v>993.3</v>
      </c>
      <c r="E164" s="53"/>
      <c r="F164" s="27">
        <f t="shared" si="39"/>
        <v>1327.2</v>
      </c>
      <c r="G164" s="44"/>
      <c r="H164" s="27">
        <f t="shared" si="35"/>
        <v>1638</v>
      </c>
      <c r="I164" s="44"/>
      <c r="J164" s="27">
        <f t="shared" si="36"/>
        <v>2154.6</v>
      </c>
      <c r="K164" s="44"/>
      <c r="L164" s="27"/>
      <c r="M164" s="44"/>
      <c r="N164" s="27"/>
      <c r="O164" s="50"/>
      <c r="P164" s="27"/>
      <c r="Q164" s="50"/>
    </row>
    <row r="165" spans="1:17" x14ac:dyDescent="0.2">
      <c r="A165" s="15">
        <v>2200</v>
      </c>
      <c r="B165" s="27">
        <f t="shared" si="40"/>
        <v>756.8</v>
      </c>
      <c r="C165" s="44"/>
      <c r="D165" s="27">
        <f t="shared" si="38"/>
        <v>1040.5999999999999</v>
      </c>
      <c r="E165" s="53"/>
      <c r="F165" s="27">
        <f t="shared" si="39"/>
        <v>1390.4</v>
      </c>
      <c r="G165" s="44"/>
      <c r="H165" s="27">
        <f t="shared" si="35"/>
        <v>1716</v>
      </c>
      <c r="I165" s="44"/>
      <c r="J165" s="27">
        <f t="shared" si="36"/>
        <v>2257.1999999999998</v>
      </c>
      <c r="K165" s="44"/>
      <c r="L165" s="27"/>
      <c r="M165" s="44"/>
      <c r="N165" s="27"/>
      <c r="O165" s="50"/>
      <c r="P165" s="27"/>
      <c r="Q165" s="50"/>
    </row>
    <row r="166" spans="1:17" x14ac:dyDescent="0.2">
      <c r="A166" s="15">
        <v>2300</v>
      </c>
      <c r="B166" s="27">
        <f t="shared" si="40"/>
        <v>791.2</v>
      </c>
      <c r="C166" s="44"/>
      <c r="D166" s="27">
        <f t="shared" si="38"/>
        <v>1087.9000000000001</v>
      </c>
      <c r="E166" s="53"/>
      <c r="F166" s="27">
        <f t="shared" si="39"/>
        <v>1453.6</v>
      </c>
      <c r="G166" s="44"/>
      <c r="H166" s="27">
        <f t="shared" si="35"/>
        <v>1794</v>
      </c>
      <c r="I166" s="44"/>
      <c r="J166" s="27">
        <f t="shared" si="36"/>
        <v>2359.8000000000002</v>
      </c>
      <c r="K166" s="44"/>
      <c r="L166" s="27"/>
      <c r="M166" s="44"/>
      <c r="N166" s="27"/>
      <c r="O166" s="50"/>
      <c r="P166" s="27"/>
      <c r="Q166" s="50"/>
    </row>
    <row r="167" spans="1:17" x14ac:dyDescent="0.2">
      <c r="A167" s="15">
        <v>2400</v>
      </c>
      <c r="B167" s="27">
        <f t="shared" si="40"/>
        <v>825.6</v>
      </c>
      <c r="C167" s="44"/>
      <c r="D167" s="27">
        <f t="shared" si="38"/>
        <v>1135.2</v>
      </c>
      <c r="E167" s="53"/>
      <c r="F167" s="27">
        <f t="shared" si="39"/>
        <v>1516.8</v>
      </c>
      <c r="G167" s="44"/>
      <c r="H167" s="27">
        <f t="shared" si="35"/>
        <v>1872</v>
      </c>
      <c r="I167" s="44"/>
      <c r="J167" s="27">
        <f t="shared" si="36"/>
        <v>2462.4</v>
      </c>
      <c r="K167" s="44"/>
      <c r="L167" s="27"/>
      <c r="M167" s="44"/>
      <c r="N167" s="27"/>
      <c r="O167" s="50"/>
      <c r="P167" s="27"/>
      <c r="Q167" s="50"/>
    </row>
    <row r="168" spans="1:17" x14ac:dyDescent="0.2">
      <c r="A168" s="15">
        <v>2500</v>
      </c>
      <c r="B168" s="27">
        <f t="shared" si="40"/>
        <v>860</v>
      </c>
      <c r="C168" s="44"/>
      <c r="D168" s="27">
        <f t="shared" si="38"/>
        <v>1182.5</v>
      </c>
      <c r="E168" s="53"/>
      <c r="F168" s="27">
        <f t="shared" si="39"/>
        <v>1580</v>
      </c>
      <c r="G168" s="44"/>
      <c r="H168" s="27">
        <f t="shared" si="35"/>
        <v>1950</v>
      </c>
      <c r="I168" s="44"/>
      <c r="J168" s="27">
        <f t="shared" si="36"/>
        <v>2565</v>
      </c>
      <c r="K168" s="44"/>
      <c r="L168" s="27"/>
      <c r="M168" s="44"/>
      <c r="N168" s="27"/>
      <c r="O168" s="50"/>
      <c r="P168" s="27"/>
      <c r="Q168" s="50"/>
    </row>
    <row r="169" spans="1:17" x14ac:dyDescent="0.2">
      <c r="A169" s="15">
        <v>2600</v>
      </c>
      <c r="B169" s="27">
        <f t="shared" si="40"/>
        <v>894.4</v>
      </c>
      <c r="C169" s="44"/>
      <c r="D169" s="27">
        <f t="shared" si="38"/>
        <v>1229.8</v>
      </c>
      <c r="E169" s="53"/>
      <c r="F169" s="27">
        <f t="shared" si="39"/>
        <v>1643.2</v>
      </c>
      <c r="G169" s="44"/>
      <c r="H169" s="27">
        <f t="shared" si="35"/>
        <v>2028</v>
      </c>
      <c r="I169" s="44"/>
      <c r="J169" s="27">
        <f t="shared" si="36"/>
        <v>2667.6</v>
      </c>
      <c r="K169" s="44"/>
      <c r="L169" s="27"/>
      <c r="M169" s="44"/>
      <c r="N169" s="27"/>
      <c r="O169" s="50"/>
      <c r="P169" s="27"/>
      <c r="Q169" s="50"/>
    </row>
    <row r="170" spans="1:17" x14ac:dyDescent="0.2">
      <c r="A170" s="15">
        <v>2700</v>
      </c>
      <c r="B170" s="27">
        <f t="shared" si="40"/>
        <v>928.8</v>
      </c>
      <c r="C170" s="44"/>
      <c r="D170" s="27">
        <f t="shared" si="38"/>
        <v>1277.0999999999999</v>
      </c>
      <c r="E170" s="53"/>
      <c r="F170" s="27">
        <f t="shared" si="39"/>
        <v>1706.4</v>
      </c>
      <c r="G170" s="44"/>
      <c r="H170" s="27">
        <f t="shared" si="35"/>
        <v>2106</v>
      </c>
      <c r="I170" s="44"/>
      <c r="J170" s="27">
        <f t="shared" si="36"/>
        <v>2770.2</v>
      </c>
      <c r="K170" s="44"/>
      <c r="L170" s="27"/>
      <c r="M170" s="44"/>
      <c r="N170" s="27"/>
      <c r="O170" s="50"/>
      <c r="P170" s="27"/>
      <c r="Q170" s="50"/>
    </row>
    <row r="171" spans="1:17" x14ac:dyDescent="0.2">
      <c r="A171" s="15">
        <v>2800</v>
      </c>
      <c r="B171" s="27">
        <f t="shared" si="40"/>
        <v>963.2</v>
      </c>
      <c r="C171" s="44"/>
      <c r="D171" s="27">
        <f t="shared" si="38"/>
        <v>1324.4</v>
      </c>
      <c r="E171" s="53"/>
      <c r="F171" s="27">
        <f t="shared" si="39"/>
        <v>1769.6</v>
      </c>
      <c r="G171" s="44"/>
      <c r="H171" s="27">
        <f t="shared" si="35"/>
        <v>2184</v>
      </c>
      <c r="I171" s="44"/>
      <c r="J171" s="27">
        <f t="shared" si="36"/>
        <v>2872.8</v>
      </c>
      <c r="K171" s="44"/>
      <c r="L171" s="27"/>
      <c r="M171" s="44"/>
      <c r="N171" s="27"/>
      <c r="O171" s="50"/>
      <c r="P171" s="27"/>
      <c r="Q171" s="50"/>
    </row>
    <row r="172" spans="1:17" x14ac:dyDescent="0.2">
      <c r="A172" s="15">
        <v>2900</v>
      </c>
      <c r="B172" s="27">
        <f t="shared" si="40"/>
        <v>997.6</v>
      </c>
      <c r="C172" s="44"/>
      <c r="D172" s="27">
        <f t="shared" si="38"/>
        <v>1371.7</v>
      </c>
      <c r="E172" s="53"/>
      <c r="F172" s="27">
        <f t="shared" si="39"/>
        <v>1832.8</v>
      </c>
      <c r="G172" s="44"/>
      <c r="H172" s="27">
        <f t="shared" si="35"/>
        <v>2262</v>
      </c>
      <c r="I172" s="44"/>
      <c r="J172" s="27">
        <f t="shared" si="36"/>
        <v>2975.4</v>
      </c>
      <c r="K172" s="44"/>
      <c r="L172" s="27"/>
      <c r="M172" s="44"/>
      <c r="N172" s="27"/>
      <c r="O172" s="50"/>
      <c r="P172" s="27"/>
      <c r="Q172" s="50"/>
    </row>
    <row r="173" spans="1:17" x14ac:dyDescent="0.2">
      <c r="A173" s="15">
        <v>3000</v>
      </c>
      <c r="B173" s="27">
        <f t="shared" si="40"/>
        <v>1032</v>
      </c>
      <c r="C173" s="44"/>
      <c r="D173" s="27">
        <f t="shared" si="38"/>
        <v>1419</v>
      </c>
      <c r="E173" s="53"/>
      <c r="F173" s="27">
        <f t="shared" si="39"/>
        <v>1896</v>
      </c>
      <c r="G173" s="44"/>
      <c r="H173" s="27">
        <f t="shared" si="35"/>
        <v>2340</v>
      </c>
      <c r="I173" s="44"/>
      <c r="J173" s="27">
        <f t="shared" si="36"/>
        <v>3078</v>
      </c>
      <c r="K173" s="44"/>
      <c r="L173" s="27"/>
      <c r="M173" s="44"/>
      <c r="N173" s="27"/>
      <c r="O173" s="50"/>
      <c r="P173" s="27"/>
      <c r="Q173" s="50"/>
    </row>
    <row r="174" spans="1:17" x14ac:dyDescent="0.2">
      <c r="A174" s="15">
        <v>3200</v>
      </c>
      <c r="B174" s="27">
        <f t="shared" si="40"/>
        <v>1100.8</v>
      </c>
      <c r="C174" s="44"/>
      <c r="D174" s="27">
        <f t="shared" si="38"/>
        <v>1513.6</v>
      </c>
      <c r="E174" s="53"/>
      <c r="F174" s="27">
        <f t="shared" si="39"/>
        <v>2022.4</v>
      </c>
      <c r="G174" s="44"/>
      <c r="H174" s="27">
        <f t="shared" si="35"/>
        <v>2496</v>
      </c>
      <c r="I174" s="44"/>
      <c r="J174" s="27">
        <f t="shared" si="36"/>
        <v>3283.2</v>
      </c>
      <c r="K174" s="44"/>
      <c r="L174" s="27"/>
      <c r="M174" s="44"/>
      <c r="N174" s="27"/>
      <c r="O174" s="50"/>
      <c r="P174" s="27"/>
      <c r="Q174" s="50"/>
    </row>
    <row r="175" spans="1:17" x14ac:dyDescent="0.2">
      <c r="A175" s="15">
        <v>3400</v>
      </c>
      <c r="B175" s="27">
        <f t="shared" si="40"/>
        <v>1169.5999999999999</v>
      </c>
      <c r="C175" s="44"/>
      <c r="D175" s="27">
        <f t="shared" si="38"/>
        <v>1608.2</v>
      </c>
      <c r="E175" s="53"/>
      <c r="F175" s="27">
        <f t="shared" si="39"/>
        <v>2148.8000000000002</v>
      </c>
      <c r="G175" s="44"/>
      <c r="H175" s="27">
        <f t="shared" si="35"/>
        <v>2652</v>
      </c>
      <c r="I175" s="44"/>
      <c r="J175" s="27">
        <f t="shared" si="36"/>
        <v>3488.4</v>
      </c>
      <c r="K175" s="44"/>
      <c r="L175" s="27"/>
      <c r="M175" s="44"/>
      <c r="N175" s="27"/>
      <c r="O175" s="50"/>
      <c r="P175" s="27"/>
      <c r="Q175" s="50"/>
    </row>
    <row r="176" spans="1:17" x14ac:dyDescent="0.2">
      <c r="A176" s="15">
        <v>3600</v>
      </c>
      <c r="B176" s="27">
        <f t="shared" si="40"/>
        <v>1238.4000000000001</v>
      </c>
      <c r="C176" s="44"/>
      <c r="D176" s="27">
        <f t="shared" si="38"/>
        <v>1702.8</v>
      </c>
      <c r="E176" s="53"/>
      <c r="F176" s="27">
        <f t="shared" si="39"/>
        <v>2275.1999999999998</v>
      </c>
      <c r="G176" s="44"/>
      <c r="H176" s="27">
        <f t="shared" si="35"/>
        <v>2808</v>
      </c>
      <c r="I176" s="44"/>
      <c r="J176" s="27">
        <f t="shared" si="36"/>
        <v>3693.6</v>
      </c>
      <c r="K176" s="44"/>
      <c r="L176" s="27"/>
      <c r="M176" s="44"/>
      <c r="N176" s="27"/>
      <c r="O176" s="50"/>
      <c r="P176" s="27"/>
      <c r="Q176" s="50"/>
    </row>
    <row r="177" spans="1:17" x14ac:dyDescent="0.2">
      <c r="A177" s="15">
        <v>3800</v>
      </c>
      <c r="B177" s="27">
        <f t="shared" si="40"/>
        <v>1307.2</v>
      </c>
      <c r="C177" s="44"/>
      <c r="D177" s="27">
        <f t="shared" si="38"/>
        <v>1797.4</v>
      </c>
      <c r="E177" s="53"/>
      <c r="F177" s="27">
        <f t="shared" si="39"/>
        <v>2401.6</v>
      </c>
      <c r="G177" s="44"/>
      <c r="H177" s="27">
        <f t="shared" si="35"/>
        <v>2964</v>
      </c>
      <c r="I177" s="44"/>
      <c r="J177" s="27">
        <f t="shared" si="36"/>
        <v>3898.8</v>
      </c>
      <c r="K177" s="44"/>
      <c r="L177" s="27"/>
      <c r="M177" s="44"/>
      <c r="N177" s="27"/>
      <c r="O177" s="50"/>
      <c r="P177" s="27"/>
      <c r="Q177" s="50"/>
    </row>
    <row r="178" spans="1:17" x14ac:dyDescent="0.2">
      <c r="A178" s="15">
        <v>4000</v>
      </c>
      <c r="B178" s="27">
        <f t="shared" si="40"/>
        <v>1376</v>
      </c>
      <c r="C178" s="44"/>
      <c r="D178" s="27">
        <f t="shared" si="38"/>
        <v>1892</v>
      </c>
      <c r="E178" s="53"/>
      <c r="F178" s="27">
        <f t="shared" si="39"/>
        <v>2528</v>
      </c>
      <c r="G178" s="44"/>
      <c r="H178" s="27">
        <f t="shared" si="35"/>
        <v>3120</v>
      </c>
      <c r="I178" s="44"/>
      <c r="J178" s="27">
        <f t="shared" si="36"/>
        <v>4104</v>
      </c>
      <c r="K178" s="44"/>
      <c r="L178" s="27"/>
      <c r="M178" s="44"/>
      <c r="N178" s="27"/>
      <c r="O178" s="50"/>
      <c r="P178" s="27"/>
      <c r="Q178" s="50"/>
    </row>
    <row r="179" spans="1:17" x14ac:dyDescent="0.2">
      <c r="A179" s="15">
        <v>4200</v>
      </c>
      <c r="B179" s="27">
        <f t="shared" si="40"/>
        <v>1444.8</v>
      </c>
      <c r="C179" s="44"/>
      <c r="D179" s="27">
        <f t="shared" si="38"/>
        <v>1986.6</v>
      </c>
      <c r="E179" s="53"/>
      <c r="F179" s="27">
        <f t="shared" si="39"/>
        <v>2654.4</v>
      </c>
      <c r="G179" s="44"/>
      <c r="H179" s="27">
        <f t="shared" si="35"/>
        <v>3276</v>
      </c>
      <c r="I179" s="44"/>
      <c r="J179" s="27">
        <f t="shared" si="36"/>
        <v>4309.2</v>
      </c>
      <c r="K179" s="44"/>
      <c r="L179" s="27"/>
      <c r="M179" s="44"/>
      <c r="N179" s="27"/>
      <c r="O179" s="50"/>
      <c r="P179" s="27"/>
      <c r="Q179" s="50"/>
    </row>
    <row r="180" spans="1:17" x14ac:dyDescent="0.2">
      <c r="A180" s="15">
        <v>4400</v>
      </c>
      <c r="B180" s="27">
        <f t="shared" si="40"/>
        <v>1513.6</v>
      </c>
      <c r="C180" s="44"/>
      <c r="D180" s="27">
        <f t="shared" si="38"/>
        <v>2081.1999999999998</v>
      </c>
      <c r="E180" s="53"/>
      <c r="F180" s="27">
        <f t="shared" si="39"/>
        <v>2780.8</v>
      </c>
      <c r="G180" s="44"/>
      <c r="H180" s="27">
        <f t="shared" si="35"/>
        <v>3432</v>
      </c>
      <c r="I180" s="44"/>
      <c r="J180" s="27">
        <f t="shared" si="36"/>
        <v>4514.3999999999996</v>
      </c>
      <c r="K180" s="44"/>
      <c r="L180" s="27"/>
      <c r="M180" s="44"/>
      <c r="N180" s="27"/>
      <c r="O180" s="50"/>
      <c r="P180" s="27"/>
      <c r="Q180" s="50"/>
    </row>
    <row r="181" spans="1:17" x14ac:dyDescent="0.2">
      <c r="A181" s="36">
        <v>4600</v>
      </c>
      <c r="B181" s="27">
        <f t="shared" si="40"/>
        <v>1582.4</v>
      </c>
      <c r="C181" s="50"/>
      <c r="D181" s="27">
        <f t="shared" si="38"/>
        <v>2175.8000000000002</v>
      </c>
      <c r="E181" s="55"/>
      <c r="F181" s="27">
        <f t="shared" si="39"/>
        <v>2907.2</v>
      </c>
      <c r="G181" s="50"/>
      <c r="H181" s="27">
        <f t="shared" si="35"/>
        <v>3588</v>
      </c>
      <c r="I181" s="50"/>
      <c r="J181" s="27">
        <f t="shared" si="36"/>
        <v>4719.6000000000004</v>
      </c>
      <c r="K181" s="50"/>
      <c r="L181" s="27"/>
      <c r="M181" s="44"/>
      <c r="N181" s="27"/>
      <c r="O181" s="50"/>
      <c r="P181" s="27"/>
      <c r="Q181" s="50"/>
    </row>
    <row r="182" spans="1:17" x14ac:dyDescent="0.2">
      <c r="A182" s="36">
        <v>4800</v>
      </c>
      <c r="B182" s="27">
        <f t="shared" si="40"/>
        <v>1651.2</v>
      </c>
      <c r="C182" s="50"/>
      <c r="D182" s="27">
        <f t="shared" si="38"/>
        <v>2270.4</v>
      </c>
      <c r="E182" s="55"/>
      <c r="F182" s="27">
        <f t="shared" si="39"/>
        <v>3033.6</v>
      </c>
      <c r="G182" s="50"/>
      <c r="H182" s="27">
        <f t="shared" si="35"/>
        <v>3744</v>
      </c>
      <c r="I182" s="50"/>
      <c r="J182" s="27">
        <f t="shared" si="36"/>
        <v>4924.8</v>
      </c>
      <c r="K182" s="50"/>
      <c r="L182" s="27"/>
      <c r="M182" s="44"/>
      <c r="N182" s="27"/>
      <c r="O182" s="50"/>
      <c r="P182" s="27"/>
      <c r="Q182" s="50"/>
    </row>
    <row r="183" spans="1:17" x14ac:dyDescent="0.2">
      <c r="A183" s="36">
        <v>5000</v>
      </c>
      <c r="B183" s="27">
        <f t="shared" si="40"/>
        <v>1720</v>
      </c>
      <c r="C183" s="50"/>
      <c r="D183" s="27">
        <f t="shared" si="38"/>
        <v>2365</v>
      </c>
      <c r="E183" s="55"/>
      <c r="F183" s="27">
        <f t="shared" si="39"/>
        <v>3160</v>
      </c>
      <c r="G183" s="50"/>
      <c r="H183" s="27">
        <f t="shared" si="35"/>
        <v>3900</v>
      </c>
      <c r="I183" s="50"/>
      <c r="J183" s="27">
        <f t="shared" si="36"/>
        <v>5130</v>
      </c>
      <c r="K183" s="50"/>
      <c r="L183" s="27"/>
      <c r="M183" s="44"/>
      <c r="N183" s="27"/>
      <c r="O183" s="50"/>
      <c r="P183" s="27"/>
      <c r="Q183" s="50"/>
    </row>
    <row r="184" spans="1:17" x14ac:dyDescent="0.2">
      <c r="A184" s="36">
        <v>5200</v>
      </c>
      <c r="B184" s="27">
        <f t="shared" si="40"/>
        <v>1788.8</v>
      </c>
      <c r="C184" s="50"/>
      <c r="D184" s="27">
        <f t="shared" si="38"/>
        <v>2459.6</v>
      </c>
      <c r="E184" s="55"/>
      <c r="F184" s="27">
        <f t="shared" si="39"/>
        <v>3286.4</v>
      </c>
      <c r="G184" s="50"/>
      <c r="H184" s="27">
        <f t="shared" si="35"/>
        <v>4056</v>
      </c>
      <c r="I184" s="50"/>
      <c r="J184" s="27">
        <f t="shared" si="36"/>
        <v>5335.2</v>
      </c>
      <c r="K184" s="50"/>
      <c r="L184" s="27"/>
      <c r="M184" s="44"/>
      <c r="N184" s="27"/>
      <c r="O184" s="50"/>
      <c r="P184" s="27"/>
      <c r="Q184" s="50"/>
    </row>
    <row r="185" spans="1:17" x14ac:dyDescent="0.2">
      <c r="A185" s="36">
        <v>5400</v>
      </c>
      <c r="B185" s="27">
        <f t="shared" si="40"/>
        <v>1857.6</v>
      </c>
      <c r="C185" s="50"/>
      <c r="D185" s="27">
        <f t="shared" si="38"/>
        <v>2554.1999999999998</v>
      </c>
      <c r="E185" s="55"/>
      <c r="F185" s="27">
        <f t="shared" si="39"/>
        <v>3412.8</v>
      </c>
      <c r="G185" s="50"/>
      <c r="H185" s="27">
        <f t="shared" si="35"/>
        <v>4212</v>
      </c>
      <c r="I185" s="50"/>
      <c r="J185" s="27">
        <f t="shared" si="36"/>
        <v>5540.4</v>
      </c>
      <c r="K185" s="50"/>
      <c r="L185" s="27"/>
      <c r="M185" s="44"/>
      <c r="N185" s="27"/>
      <c r="O185" s="50"/>
      <c r="P185" s="27"/>
      <c r="Q185" s="50"/>
    </row>
    <row r="186" spans="1:17" x14ac:dyDescent="0.2">
      <c r="A186" s="36">
        <v>5600</v>
      </c>
      <c r="B186" s="27">
        <f t="shared" si="40"/>
        <v>1926.4</v>
      </c>
      <c r="C186" s="50"/>
      <c r="D186" s="27">
        <f t="shared" si="38"/>
        <v>2648.8</v>
      </c>
      <c r="E186" s="55"/>
      <c r="F186" s="27">
        <f t="shared" si="39"/>
        <v>3539.2</v>
      </c>
      <c r="G186" s="50"/>
      <c r="H186" s="27">
        <f t="shared" si="35"/>
        <v>4368</v>
      </c>
      <c r="I186" s="50"/>
      <c r="J186" s="27">
        <f t="shared" si="36"/>
        <v>5745.6</v>
      </c>
      <c r="K186" s="50"/>
      <c r="L186" s="27"/>
      <c r="M186" s="44"/>
      <c r="N186" s="27"/>
      <c r="O186" s="50"/>
      <c r="P186" s="27"/>
      <c r="Q186" s="50"/>
    </row>
    <row r="187" spans="1:17" x14ac:dyDescent="0.2">
      <c r="A187" s="36">
        <v>5800</v>
      </c>
      <c r="B187" s="27">
        <f t="shared" si="40"/>
        <v>1995.2</v>
      </c>
      <c r="C187" s="50"/>
      <c r="D187" s="27">
        <f t="shared" si="38"/>
        <v>2743.4</v>
      </c>
      <c r="E187" s="55"/>
      <c r="F187" s="27">
        <f t="shared" si="39"/>
        <v>3665.6</v>
      </c>
      <c r="G187" s="50"/>
      <c r="H187" s="27">
        <f t="shared" si="35"/>
        <v>4524</v>
      </c>
      <c r="I187" s="50"/>
      <c r="J187" s="27">
        <f t="shared" si="36"/>
        <v>5950.8</v>
      </c>
      <c r="K187" s="50"/>
      <c r="L187" s="27"/>
      <c r="M187" s="44"/>
      <c r="N187" s="27"/>
      <c r="O187" s="50"/>
      <c r="P187" s="27"/>
      <c r="Q187" s="50"/>
    </row>
    <row r="188" spans="1:17" x14ac:dyDescent="0.2">
      <c r="A188" s="36">
        <v>6000</v>
      </c>
      <c r="B188" s="27">
        <f t="shared" si="40"/>
        <v>2064</v>
      </c>
      <c r="C188" s="50"/>
      <c r="D188" s="27">
        <f t="shared" si="38"/>
        <v>2838</v>
      </c>
      <c r="E188" s="55"/>
      <c r="F188" s="27">
        <f t="shared" si="39"/>
        <v>3792</v>
      </c>
      <c r="G188" s="50"/>
      <c r="H188" s="27">
        <f t="shared" si="35"/>
        <v>4680</v>
      </c>
      <c r="I188" s="50"/>
      <c r="J188" s="27">
        <f t="shared" si="36"/>
        <v>6156</v>
      </c>
      <c r="K188" s="50"/>
      <c r="L188" s="27"/>
      <c r="M188" s="44"/>
      <c r="N188" s="27"/>
      <c r="O188" s="50"/>
      <c r="P188" s="27"/>
      <c r="Q188" s="50"/>
    </row>
  </sheetData>
  <mergeCells count="36">
    <mergeCell ref="L145:M145"/>
    <mergeCell ref="N145:O145"/>
    <mergeCell ref="P145:Q145"/>
    <mergeCell ref="A144:Q144"/>
    <mergeCell ref="L53:M53"/>
    <mergeCell ref="N53:O53"/>
    <mergeCell ref="P53:Q53"/>
    <mergeCell ref="A52:Q52"/>
    <mergeCell ref="L99:M99"/>
    <mergeCell ref="N99:O99"/>
    <mergeCell ref="P99:Q99"/>
    <mergeCell ref="A98:Q98"/>
    <mergeCell ref="F53:G53"/>
    <mergeCell ref="B99:C99"/>
    <mergeCell ref="D99:E99"/>
    <mergeCell ref="F99:G99"/>
    <mergeCell ref="H99:I99"/>
    <mergeCell ref="J99:K99"/>
    <mergeCell ref="H53:I53"/>
    <mergeCell ref="J53:K53"/>
    <mergeCell ref="L7:M7"/>
    <mergeCell ref="N7:O7"/>
    <mergeCell ref="P7:Q7"/>
    <mergeCell ref="A6:Q6"/>
    <mergeCell ref="B145:C145"/>
    <mergeCell ref="D145:E145"/>
    <mergeCell ref="F145:G145"/>
    <mergeCell ref="H145:I145"/>
    <mergeCell ref="J145:K145"/>
    <mergeCell ref="B7:C7"/>
    <mergeCell ref="D7:E7"/>
    <mergeCell ref="F7:G7"/>
    <mergeCell ref="H7:I7"/>
    <mergeCell ref="J7:K7"/>
    <mergeCell ref="B53:C53"/>
    <mergeCell ref="D53:E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LKL</vt:lpstr>
      <vt:lpstr>Ark2</vt:lpstr>
      <vt:lpstr>Blad1</vt:lpstr>
      <vt:lpstr>LKL!Utskriftsområde</vt:lpstr>
    </vt:vector>
  </TitlesOfParts>
  <Company>NorArmatur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Mattias Lindström</cp:lastModifiedBy>
  <cp:lastPrinted>2012-09-18T14:15:49Z</cp:lastPrinted>
  <dcterms:created xsi:type="dcterms:W3CDTF">2001-10-22T08:56:49Z</dcterms:created>
  <dcterms:modified xsi:type="dcterms:W3CDTF">2025-01-15T09:57:17Z</dcterms:modified>
</cp:coreProperties>
</file>