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yngsonsia-my.sharepoint.com/personal/mattias_lindstrom_epecon_se/Documents/Dokumenti/"/>
    </mc:Choice>
  </mc:AlternateContent>
  <xr:revisionPtr revIDLastSave="70" documentId="8_{C0AAEDEB-8ED7-4B59-BA2A-758D6668B7EA}" xr6:coauthVersionLast="47" xr6:coauthVersionMax="47" xr10:uidLastSave="{960EAF97-A3F9-48A0-9409-C8E8D74654EB}"/>
  <workbookProtection workbookAlgorithmName="SHA-512" workbookHashValue="6PEUeKt3du21++txipXb7qddhraaOMIQQ+NI9NsAbCKwHjNYOHixK0GVVWxo80v7jOTEHCz2J+zE/hCL5LMSEw==" workbookSaltValue="4iNi0HioR2ndMXClDFcBDg==" workbookSpinCount="100000" lockStructure="1"/>
  <bookViews>
    <workbookView xWindow="-120" yWindow="-120" windowWidth="38640" windowHeight="21120" xr2:uid="{00000000-000D-0000-FFFF-FFFF00000000}"/>
  </bookViews>
  <sheets>
    <sheet name="MINI" sheetId="2" r:id="rId1"/>
    <sheet name="Blad1" sheetId="1" state="hidden" r:id="rId2"/>
  </sheets>
  <definedNames>
    <definedName name="_xlnm.Print_Area" localSheetId="0">MINI!$B$1:$G$121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7" i="2" l="1"/>
  <c r="D36" i="2"/>
  <c r="D37" i="2"/>
  <c r="D38" i="2"/>
  <c r="D39" i="2"/>
  <c r="D40" i="2"/>
  <c r="D42" i="2"/>
  <c r="D43" i="2"/>
  <c r="D44" i="2"/>
  <c r="D45" i="2"/>
  <c r="D46" i="2"/>
  <c r="D47" i="2"/>
  <c r="D48" i="2"/>
  <c r="D49" i="2"/>
  <c r="D50" i="2"/>
  <c r="D51" i="2"/>
  <c r="D52" i="2"/>
  <c r="D41" i="2"/>
  <c r="G100" i="2"/>
  <c r="F100" i="2"/>
  <c r="E100" i="2"/>
  <c r="G98" i="2"/>
  <c r="F98" i="2"/>
  <c r="E98" i="2"/>
  <c r="G96" i="2"/>
  <c r="F96" i="2"/>
  <c r="E96" i="2"/>
  <c r="E76" i="2"/>
  <c r="G74" i="2"/>
  <c r="G76" i="2"/>
  <c r="F76" i="2"/>
  <c r="E74" i="2"/>
  <c r="F74" i="2"/>
  <c r="E72" i="2"/>
  <c r="F72" i="2"/>
  <c r="G72" i="2"/>
  <c r="G52" i="2"/>
  <c r="E52" i="2"/>
  <c r="G50" i="2"/>
  <c r="F52" i="2"/>
  <c r="E50" i="2"/>
  <c r="F50" i="2"/>
  <c r="E48" i="2"/>
  <c r="F48" i="2"/>
  <c r="G48" i="2"/>
  <c r="E28" i="2"/>
  <c r="E26" i="2"/>
  <c r="E24" i="2"/>
  <c r="C86" i="1"/>
  <c r="E86" i="1"/>
  <c r="G86" i="1"/>
  <c r="I86" i="1"/>
  <c r="C84" i="1"/>
  <c r="E84" i="1"/>
  <c r="G84" i="1"/>
  <c r="I84" i="1"/>
  <c r="C82" i="1"/>
  <c r="E82" i="1"/>
  <c r="G82" i="1"/>
  <c r="I82" i="1"/>
  <c r="C65" i="1"/>
  <c r="E65" i="1"/>
  <c r="G65" i="1"/>
  <c r="I65" i="1"/>
  <c r="C63" i="1"/>
  <c r="E63" i="1"/>
  <c r="G63" i="1"/>
  <c r="I63" i="1"/>
  <c r="C61" i="1"/>
  <c r="E61" i="1"/>
  <c r="G61" i="1"/>
  <c r="I61" i="1"/>
  <c r="C44" i="1"/>
  <c r="E44" i="1"/>
  <c r="G44" i="1"/>
  <c r="I44" i="1"/>
  <c r="C42" i="1"/>
  <c r="E42" i="1"/>
  <c r="G42" i="1"/>
  <c r="I42" i="1"/>
  <c r="C40" i="1"/>
  <c r="E40" i="1"/>
  <c r="G40" i="1"/>
  <c r="I40" i="1"/>
  <c r="C21" i="1"/>
  <c r="E21" i="1"/>
  <c r="G21" i="1"/>
  <c r="I21" i="1"/>
  <c r="C19" i="1"/>
  <c r="E19" i="1"/>
  <c r="G19" i="1"/>
  <c r="I19" i="1"/>
  <c r="C23" i="1"/>
  <c r="E23" i="1"/>
  <c r="G23" i="1"/>
  <c r="I23" i="1"/>
  <c r="G104" i="2" l="1"/>
  <c r="G105" i="2"/>
  <c r="G106" i="2"/>
  <c r="G107" i="2"/>
  <c r="G108" i="2"/>
  <c r="G85" i="2"/>
  <c r="G86" i="2"/>
  <c r="G87" i="2"/>
  <c r="G88" i="2"/>
  <c r="G89" i="2"/>
  <c r="G90" i="2"/>
  <c r="G91" i="2"/>
  <c r="G92" i="2"/>
  <c r="G93" i="2"/>
  <c r="G94" i="2"/>
  <c r="G95" i="2"/>
  <c r="G97" i="2"/>
  <c r="G99" i="2"/>
  <c r="G84" i="2"/>
  <c r="G61" i="2"/>
  <c r="G62" i="2"/>
  <c r="G63" i="2"/>
  <c r="G64" i="2"/>
  <c r="G65" i="2"/>
  <c r="G66" i="2"/>
  <c r="G67" i="2"/>
  <c r="G68" i="2"/>
  <c r="G69" i="2"/>
  <c r="G70" i="2"/>
  <c r="G71" i="2"/>
  <c r="G73" i="2"/>
  <c r="G75" i="2"/>
  <c r="G60" i="2"/>
  <c r="G37" i="2"/>
  <c r="G38" i="2"/>
  <c r="G39" i="2"/>
  <c r="G40" i="2"/>
  <c r="G41" i="2"/>
  <c r="G42" i="2"/>
  <c r="G43" i="2"/>
  <c r="G44" i="2"/>
  <c r="G45" i="2"/>
  <c r="G46" i="2"/>
  <c r="G47" i="2"/>
  <c r="G49" i="2"/>
  <c r="G51" i="2"/>
  <c r="G36" i="2"/>
  <c r="I70" i="1"/>
  <c r="I71" i="1"/>
  <c r="I72" i="1"/>
  <c r="I73" i="1"/>
  <c r="I77" i="1"/>
  <c r="I78" i="1"/>
  <c r="I79" i="1"/>
  <c r="I80" i="1"/>
  <c r="I81" i="1"/>
  <c r="I83" i="1"/>
  <c r="I85" i="1"/>
  <c r="I49" i="1"/>
  <c r="I50" i="1"/>
  <c r="I51" i="1"/>
  <c r="I52" i="1"/>
  <c r="I56" i="1"/>
  <c r="I57" i="1"/>
  <c r="I58" i="1"/>
  <c r="I59" i="1"/>
  <c r="I60" i="1"/>
  <c r="I62" i="1"/>
  <c r="I64" i="1"/>
  <c r="I28" i="1"/>
  <c r="I29" i="1"/>
  <c r="I30" i="1"/>
  <c r="I31" i="1"/>
  <c r="I35" i="1"/>
  <c r="I36" i="1"/>
  <c r="I37" i="1"/>
  <c r="I38" i="1"/>
  <c r="I39" i="1"/>
  <c r="I41" i="1"/>
  <c r="I43" i="1"/>
  <c r="I7" i="1"/>
  <c r="I8" i="1"/>
  <c r="I9" i="1"/>
  <c r="I10" i="1"/>
  <c r="I14" i="1"/>
  <c r="I15" i="1"/>
  <c r="I16" i="1"/>
  <c r="I17" i="1"/>
  <c r="I18" i="1"/>
  <c r="I20" i="1"/>
  <c r="I22" i="1"/>
  <c r="I13" i="1"/>
  <c r="I74" i="1" l="1"/>
  <c r="I76" i="1"/>
  <c r="I55" i="1"/>
  <c r="I53" i="1"/>
  <c r="I32" i="1"/>
  <c r="I34" i="1"/>
  <c r="I11" i="1"/>
  <c r="F92" i="2" l="1"/>
  <c r="E92" i="2"/>
  <c r="F68" i="2"/>
  <c r="E68" i="2"/>
  <c r="F44" i="2"/>
  <c r="E44" i="2"/>
  <c r="E20" i="2"/>
  <c r="C78" i="1" l="1"/>
  <c r="E78" i="1"/>
  <c r="G78" i="1"/>
  <c r="C57" i="1"/>
  <c r="E57" i="1"/>
  <c r="G57" i="1"/>
  <c r="C36" i="1"/>
  <c r="E36" i="1"/>
  <c r="G36" i="1"/>
  <c r="C15" i="1"/>
  <c r="E15" i="1"/>
  <c r="G15" i="1"/>
  <c r="C49" i="1" l="1"/>
  <c r="C50" i="1"/>
  <c r="C51" i="1"/>
  <c r="C52" i="1"/>
  <c r="C53" i="1"/>
  <c r="C56" i="1"/>
  <c r="C58" i="1"/>
  <c r="C59" i="1"/>
  <c r="C60" i="1"/>
  <c r="C62" i="1"/>
  <c r="C64" i="1"/>
  <c r="C55" i="1"/>
  <c r="C14" i="1" l="1"/>
  <c r="C16" i="1"/>
  <c r="C17" i="1"/>
  <c r="C18" i="1"/>
  <c r="C20" i="1"/>
  <c r="C22" i="1"/>
  <c r="C13" i="1"/>
  <c r="C7" i="1"/>
  <c r="C8" i="1"/>
  <c r="C9" i="1"/>
  <c r="C10" i="1"/>
  <c r="C11" i="1"/>
  <c r="C35" i="1"/>
  <c r="C37" i="1"/>
  <c r="C38" i="1"/>
  <c r="C39" i="1"/>
  <c r="C41" i="1"/>
  <c r="C43" i="1"/>
  <c r="C34" i="1"/>
  <c r="C28" i="1"/>
  <c r="C29" i="1"/>
  <c r="C30" i="1"/>
  <c r="C31" i="1"/>
  <c r="C32" i="1"/>
  <c r="C77" i="1"/>
  <c r="C79" i="1"/>
  <c r="C80" i="1"/>
  <c r="C81" i="1"/>
  <c r="C83" i="1"/>
  <c r="C85" i="1"/>
  <c r="C76" i="1"/>
  <c r="C70" i="1"/>
  <c r="C71" i="1"/>
  <c r="C72" i="1"/>
  <c r="C73" i="1"/>
  <c r="C74" i="1"/>
  <c r="E7" i="1" l="1"/>
  <c r="E8" i="1"/>
  <c r="E9" i="1"/>
  <c r="E10" i="1"/>
  <c r="G7" i="1"/>
  <c r="G8" i="1"/>
  <c r="G9" i="1"/>
  <c r="G10" i="1"/>
  <c r="G14" i="1"/>
  <c r="G16" i="1"/>
  <c r="G17" i="1"/>
  <c r="G18" i="1"/>
  <c r="G20" i="1"/>
  <c r="G22" i="1"/>
  <c r="E14" i="1"/>
  <c r="E16" i="1"/>
  <c r="E17" i="1"/>
  <c r="E18" i="1"/>
  <c r="E20" i="1"/>
  <c r="E22" i="1"/>
  <c r="E28" i="1"/>
  <c r="E29" i="1"/>
  <c r="E30" i="1"/>
  <c r="E31" i="1"/>
  <c r="G28" i="1"/>
  <c r="G29" i="1"/>
  <c r="G30" i="1"/>
  <c r="G31" i="1"/>
  <c r="G35" i="1"/>
  <c r="G37" i="1"/>
  <c r="G38" i="1"/>
  <c r="G39" i="1"/>
  <c r="G41" i="1"/>
  <c r="G43" i="1"/>
  <c r="E35" i="1"/>
  <c r="E37" i="1"/>
  <c r="E38" i="1"/>
  <c r="E39" i="1"/>
  <c r="E41" i="1"/>
  <c r="E43" i="1"/>
  <c r="E49" i="1"/>
  <c r="E50" i="1"/>
  <c r="E51" i="1"/>
  <c r="E52" i="1"/>
  <c r="G49" i="1"/>
  <c r="G50" i="1"/>
  <c r="G51" i="1"/>
  <c r="G52" i="1"/>
  <c r="G56" i="1"/>
  <c r="G58" i="1"/>
  <c r="G59" i="1"/>
  <c r="G60" i="1"/>
  <c r="G62" i="1"/>
  <c r="G64" i="1"/>
  <c r="E56" i="1"/>
  <c r="E58" i="1"/>
  <c r="E59" i="1"/>
  <c r="E60" i="1"/>
  <c r="E62" i="1"/>
  <c r="E64" i="1"/>
  <c r="G70" i="1"/>
  <c r="G71" i="1"/>
  <c r="G72" i="1"/>
  <c r="G73" i="1"/>
  <c r="E70" i="1"/>
  <c r="E71" i="1"/>
  <c r="E72" i="1"/>
  <c r="E73" i="1"/>
  <c r="G77" i="1"/>
  <c r="G79" i="1"/>
  <c r="G80" i="1"/>
  <c r="G81" i="1"/>
  <c r="G83" i="1"/>
  <c r="G85" i="1"/>
  <c r="E77" i="1"/>
  <c r="E79" i="1"/>
  <c r="E80" i="1"/>
  <c r="E81" i="1"/>
  <c r="E83" i="1"/>
  <c r="E85" i="1"/>
  <c r="G53" i="1"/>
  <c r="G74" i="1"/>
  <c r="G32" i="1"/>
  <c r="G11" i="1"/>
  <c r="E74" i="1"/>
  <c r="E53" i="1"/>
  <c r="E32" i="1"/>
  <c r="E11" i="1"/>
  <c r="G76" i="1"/>
  <c r="G55" i="1"/>
  <c r="G34" i="1"/>
  <c r="G13" i="1"/>
  <c r="E76" i="1"/>
  <c r="E55" i="1"/>
  <c r="E34" i="1"/>
  <c r="E13" i="1"/>
  <c r="A5" i="2" l="1"/>
  <c r="E104" i="2" l="1"/>
  <c r="E108" i="2"/>
  <c r="E105" i="2"/>
  <c r="E106" i="2"/>
  <c r="E107" i="2"/>
  <c r="E84" i="2"/>
  <c r="E88" i="2"/>
  <c r="E93" i="2"/>
  <c r="E99" i="2"/>
  <c r="E85" i="2"/>
  <c r="E89" i="2"/>
  <c r="E94" i="2"/>
  <c r="E86" i="2"/>
  <c r="E90" i="2"/>
  <c r="E95" i="2"/>
  <c r="E87" i="2"/>
  <c r="E91" i="2"/>
  <c r="E97" i="2"/>
  <c r="E62" i="2"/>
  <c r="E66" i="2"/>
  <c r="E71" i="2"/>
  <c r="E64" i="2"/>
  <c r="E75" i="2"/>
  <c r="E61" i="2"/>
  <c r="E70" i="2"/>
  <c r="E63" i="2"/>
  <c r="E67" i="2"/>
  <c r="E73" i="2"/>
  <c r="E60" i="2"/>
  <c r="E69" i="2"/>
  <c r="E65" i="2"/>
  <c r="E38" i="2"/>
  <c r="E42" i="2"/>
  <c r="E47" i="2"/>
  <c r="E39" i="2"/>
  <c r="E43" i="2"/>
  <c r="E49" i="2"/>
  <c r="E36" i="2"/>
  <c r="E40" i="2"/>
  <c r="E45" i="2"/>
  <c r="E51" i="2"/>
  <c r="E37" i="2"/>
  <c r="E41" i="2"/>
  <c r="E46" i="2"/>
  <c r="E14" i="2"/>
  <c r="E18" i="2"/>
  <c r="E23" i="2"/>
  <c r="E16" i="2"/>
  <c r="E27" i="2"/>
  <c r="E17" i="2"/>
  <c r="E15" i="2"/>
  <c r="E19" i="2"/>
  <c r="E25" i="2"/>
  <c r="E12" i="2"/>
  <c r="E21" i="2"/>
  <c r="E13" i="2"/>
  <c r="E22" i="2"/>
  <c r="F104" i="2" l="1"/>
  <c r="F108" i="2"/>
  <c r="F105" i="2"/>
  <c r="F106" i="2"/>
  <c r="F107" i="2"/>
  <c r="F84" i="2"/>
  <c r="F88" i="2"/>
  <c r="F93" i="2"/>
  <c r="F99" i="2"/>
  <c r="F85" i="2"/>
  <c r="F89" i="2"/>
  <c r="F94" i="2"/>
  <c r="F86" i="2"/>
  <c r="F90" i="2"/>
  <c r="F95" i="2"/>
  <c r="F87" i="2"/>
  <c r="F91" i="2"/>
  <c r="F62" i="2"/>
  <c r="F66" i="2"/>
  <c r="F71" i="2"/>
  <c r="F60" i="2"/>
  <c r="F75" i="2"/>
  <c r="F65" i="2"/>
  <c r="F70" i="2"/>
  <c r="F63" i="2"/>
  <c r="F67" i="2"/>
  <c r="F73" i="2"/>
  <c r="F64" i="2"/>
  <c r="F69" i="2"/>
  <c r="F61" i="2"/>
  <c r="F38" i="2"/>
  <c r="F42" i="2"/>
  <c r="F47" i="2"/>
  <c r="F43" i="2"/>
  <c r="F49" i="2"/>
  <c r="F36" i="2"/>
  <c r="F40" i="2"/>
  <c r="F45" i="2"/>
  <c r="F51" i="2"/>
  <c r="F37" i="2"/>
  <c r="F41" i="2"/>
  <c r="F46" i="2"/>
  <c r="F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Mattias</author>
  </authors>
  <commentList>
    <comment ref="K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Ventil Compact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Ventil Compact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Ventil Compact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Ventil Compact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<sst xmlns="http://schemas.openxmlformats.org/spreadsheetml/2006/main" count="190" uniqueCount="32">
  <si>
    <t>75/65/20</t>
  </si>
  <si>
    <t>Längd</t>
  </si>
  <si>
    <t>(mm)</t>
  </si>
  <si>
    <r>
      <t xml:space="preserve">Avgiven effekt (W) vid </t>
    </r>
    <r>
      <rPr>
        <sz val="10"/>
        <rFont val="Times New Roman"/>
        <family val="1"/>
      </rPr>
      <t>Δ</t>
    </r>
    <r>
      <rPr>
        <sz val="10"/>
        <rFont val="Arial"/>
        <family val="2"/>
      </rPr>
      <t>T:</t>
    </r>
  </si>
  <si>
    <t xml:space="preserve"> </t>
  </si>
  <si>
    <t>Tilloppstemp.</t>
  </si>
  <si>
    <t>Returtemp.</t>
  </si>
  <si>
    <t>Rumstemp.</t>
  </si>
  <si>
    <t>Längd (mm)</t>
  </si>
  <si>
    <t xml:space="preserve">För att upprätthålla en ständig produktutveckling förbehåller Epecon sig rätten att ändra tekniska specifikationer utan föregående meddelande. </t>
  </si>
  <si>
    <t>Epecon reserverar sig för eventuella feltryck/felaktig data</t>
  </si>
  <si>
    <t>n-faktor</t>
  </si>
  <si>
    <t>Effekt (W)</t>
  </si>
  <si>
    <t>-</t>
  </si>
  <si>
    <t>Höjd 80</t>
  </si>
  <si>
    <t>Höjd 130</t>
  </si>
  <si>
    <t>Höjd 230</t>
  </si>
  <si>
    <t>Höjd 280</t>
  </si>
  <si>
    <t>H80</t>
  </si>
  <si>
    <t>H130</t>
  </si>
  <si>
    <t>H230</t>
  </si>
  <si>
    <t>H280</t>
  </si>
  <si>
    <t xml:space="preserve">                          Höjd 130mm</t>
  </si>
  <si>
    <t xml:space="preserve">                        Höjd 80mm</t>
  </si>
  <si>
    <t xml:space="preserve">                        Höjd 230mm</t>
  </si>
  <si>
    <t xml:space="preserve">                        Höjd 280mm</t>
  </si>
  <si>
    <t>Djup</t>
  </si>
  <si>
    <t xml:space="preserve">                      MINI DBE  Höjd 280mm</t>
  </si>
  <si>
    <t>MINI</t>
  </si>
  <si>
    <t>Rev 2026-04</t>
  </si>
  <si>
    <t>Tog bort värmepaket 06, T9 och T14</t>
  </si>
  <si>
    <t>Version: 2026-04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</si>
</sst>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0">
    <xf numFmtId="0" fontId="0" fillId="0" borderId="0" xfId="0"/>
    <xf numFmtId="0" fontId="0" fillId="0" borderId="4" xfId="0" applyBorder="1"/>
    <xf numFmtId="1" fontId="0" fillId="0" borderId="6" xfId="0" applyNumberFormat="1" applyBorder="1"/>
    <xf numFmtId="1" fontId="0" fillId="0" borderId="0" xfId="0" applyNumberFormat="1"/>
    <xf numFmtId="0" fontId="3" fillId="0" borderId="0" xfId="0" applyFont="1" applyAlignment="1">
      <alignment horizontal="center" textRotation="90"/>
    </xf>
    <xf numFmtId="0" fontId="0" fillId="3" borderId="0" xfId="0" applyFill="1"/>
    <xf numFmtId="1" fontId="0" fillId="3" borderId="1" xfId="0" applyNumberFormat="1" applyFill="1" applyBorder="1"/>
    <xf numFmtId="0" fontId="0" fillId="3" borderId="1" xfId="0" applyFill="1" applyBorder="1"/>
    <xf numFmtId="0" fontId="0" fillId="0" borderId="3" xfId="0" applyBorder="1"/>
    <xf numFmtId="0" fontId="0" fillId="0" borderId="9" xfId="0" applyBorder="1"/>
    <xf numFmtId="1" fontId="0" fillId="0" borderId="12" xfId="0" applyNumberFormat="1" applyBorder="1"/>
    <xf numFmtId="0" fontId="5" fillId="0" borderId="3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 applyProtection="1">
      <alignment horizontal="left"/>
      <protection locked="0"/>
    </xf>
    <xf numFmtId="0" fontId="2" fillId="0" borderId="0" xfId="0" applyFont="1"/>
    <xf numFmtId="0" fontId="5" fillId="0" borderId="17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left" vertical="center"/>
      <protection locked="0"/>
    </xf>
    <xf numFmtId="1" fontId="5" fillId="0" borderId="17" xfId="0" applyNumberFormat="1" applyFont="1" applyBorder="1" applyAlignment="1">
      <alignment vertical="center"/>
    </xf>
    <xf numFmtId="3" fontId="0" fillId="0" borderId="3" xfId="0" applyNumberFormat="1" applyBorder="1" applyProtection="1">
      <protection hidden="1"/>
    </xf>
    <xf numFmtId="0" fontId="0" fillId="4" borderId="3" xfId="0" applyFill="1" applyBorder="1"/>
    <xf numFmtId="0" fontId="0" fillId="0" borderId="19" xfId="0" applyBorder="1"/>
    <xf numFmtId="0" fontId="11" fillId="0" borderId="0" xfId="1" applyFont="1"/>
    <xf numFmtId="0" fontId="4" fillId="0" borderId="2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Border="1"/>
    <xf numFmtId="0" fontId="0" fillId="2" borderId="13" xfId="0" applyFill="1" applyBorder="1"/>
    <xf numFmtId="1" fontId="0" fillId="0" borderId="25" xfId="0" applyNumberFormat="1" applyBorder="1"/>
    <xf numFmtId="1" fontId="0" fillId="0" borderId="24" xfId="0" applyNumberFormat="1" applyBorder="1"/>
    <xf numFmtId="0" fontId="0" fillId="0" borderId="11" xfId="0" applyBorder="1"/>
    <xf numFmtId="0" fontId="0" fillId="0" borderId="6" xfId="0" applyBorder="1"/>
    <xf numFmtId="1" fontId="0" fillId="0" borderId="13" xfId="0" applyNumberFormat="1" applyBorder="1"/>
    <xf numFmtId="1" fontId="0" fillId="0" borderId="10" xfId="0" applyNumberFormat="1" applyBorder="1"/>
    <xf numFmtId="1" fontId="1" fillId="0" borderId="13" xfId="0" applyNumberFormat="1" applyFont="1" applyBorder="1"/>
    <xf numFmtId="1" fontId="1" fillId="0" borderId="10" xfId="0" applyNumberFormat="1" applyFont="1" applyBorder="1"/>
    <xf numFmtId="1" fontId="0" fillId="5" borderId="13" xfId="0" applyNumberFormat="1" applyFill="1" applyBorder="1"/>
    <xf numFmtId="164" fontId="0" fillId="5" borderId="6" xfId="0" applyNumberFormat="1" applyFill="1" applyBorder="1"/>
    <xf numFmtId="164" fontId="0" fillId="5" borderId="25" xfId="0" applyNumberFormat="1" applyFill="1" applyBorder="1"/>
    <xf numFmtId="1" fontId="1" fillId="5" borderId="13" xfId="0" applyNumberFormat="1" applyFont="1" applyFill="1" applyBorder="1"/>
    <xf numFmtId="2" fontId="0" fillId="5" borderId="25" xfId="0" applyNumberFormat="1" applyFill="1" applyBorder="1"/>
    <xf numFmtId="1" fontId="0" fillId="0" borderId="1" xfId="0" applyNumberFormat="1" applyBorder="1"/>
    <xf numFmtId="1" fontId="0" fillId="0" borderId="5" xfId="0" applyNumberFormat="1" applyBorder="1"/>
    <xf numFmtId="1" fontId="5" fillId="0" borderId="0" xfId="0" applyNumberFormat="1" applyFont="1"/>
    <xf numFmtId="0" fontId="5" fillId="0" borderId="0" xfId="0" applyFont="1"/>
    <xf numFmtId="0" fontId="0" fillId="4" borderId="13" xfId="0" applyFill="1" applyBorder="1"/>
    <xf numFmtId="0" fontId="0" fillId="0" borderId="10" xfId="0" applyBorder="1"/>
    <xf numFmtId="1" fontId="1" fillId="3" borderId="1" xfId="0" applyNumberFormat="1" applyFont="1" applyFill="1" applyBorder="1"/>
    <xf numFmtId="3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0" fontId="0" fillId="4" borderId="29" xfId="0" applyFill="1" applyBorder="1"/>
    <xf numFmtId="0" fontId="0" fillId="0" borderId="30" xfId="0" applyBorder="1"/>
    <xf numFmtId="0" fontId="0" fillId="0" borderId="31" xfId="0" applyBorder="1"/>
    <xf numFmtId="1" fontId="0" fillId="0" borderId="3" xfId="0" applyNumberFormat="1" applyBorder="1"/>
    <xf numFmtId="1" fontId="0" fillId="0" borderId="3" xfId="0" applyNumberFormat="1" applyBorder="1" applyProtection="1">
      <protection hidden="1"/>
    </xf>
    <xf numFmtId="0" fontId="3" fillId="0" borderId="32" xfId="0" applyFont="1" applyBorder="1" applyAlignment="1">
      <alignment horizontal="center" textRotation="90"/>
    </xf>
    <xf numFmtId="1" fontId="0" fillId="0" borderId="31" xfId="0" applyNumberFormat="1" applyBorder="1"/>
    <xf numFmtId="1" fontId="1" fillId="0" borderId="31" xfId="0" applyNumberFormat="1" applyFont="1" applyBorder="1"/>
    <xf numFmtId="0" fontId="1" fillId="0" borderId="30" xfId="0" applyFont="1" applyBorder="1"/>
    <xf numFmtId="0" fontId="1" fillId="0" borderId="21" xfId="0" applyFont="1" applyBorder="1" applyAlignment="1">
      <alignment horizontal="center"/>
    </xf>
    <xf numFmtId="0" fontId="1" fillId="0" borderId="0" xfId="0" applyFont="1"/>
    <xf numFmtId="0" fontId="1" fillId="0" borderId="23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9" xfId="0" applyFont="1" applyBorder="1"/>
    <xf numFmtId="0" fontId="1" fillId="2" borderId="13" xfId="0" applyFont="1" applyFill="1" applyBorder="1"/>
    <xf numFmtId="1" fontId="1" fillId="0" borderId="1" xfId="0" applyNumberFormat="1" applyFont="1" applyBorder="1"/>
    <xf numFmtId="1" fontId="1" fillId="0" borderId="4" xfId="0" applyNumberFormat="1" applyFont="1" applyBorder="1"/>
    <xf numFmtId="1" fontId="1" fillId="0" borderId="2" xfId="0" applyNumberFormat="1" applyFont="1" applyBorder="1"/>
    <xf numFmtId="0" fontId="1" fillId="0" borderId="13" xfId="0" applyFont="1" applyBorder="1"/>
    <xf numFmtId="164" fontId="1" fillId="5" borderId="4" xfId="0" applyNumberFormat="1" applyFont="1" applyFill="1" applyBorder="1"/>
    <xf numFmtId="2" fontId="1" fillId="5" borderId="4" xfId="0" applyNumberFormat="1" applyFont="1" applyFill="1" applyBorder="1"/>
    <xf numFmtId="2" fontId="1" fillId="5" borderId="2" xfId="0" applyNumberFormat="1" applyFont="1" applyFill="1" applyBorder="1"/>
    <xf numFmtId="3" fontId="1" fillId="0" borderId="0" xfId="0" applyNumberFormat="1" applyFont="1" applyProtection="1">
      <protection hidden="1"/>
    </xf>
    <xf numFmtId="165" fontId="1" fillId="0" borderId="0" xfId="0" applyNumberFormat="1" applyFont="1" applyProtection="1">
      <protection hidden="1"/>
    </xf>
    <xf numFmtId="0" fontId="1" fillId="4" borderId="13" xfId="0" applyFont="1" applyFill="1" applyBorder="1"/>
    <xf numFmtId="1" fontId="1" fillId="0" borderId="6" xfId="0" applyNumberFormat="1" applyFont="1" applyBorder="1"/>
    <xf numFmtId="1" fontId="1" fillId="0" borderId="25" xfId="0" applyNumberFormat="1" applyFont="1" applyBorder="1"/>
    <xf numFmtId="0" fontId="1" fillId="0" borderId="10" xfId="0" applyFont="1" applyBorder="1"/>
    <xf numFmtId="1" fontId="1" fillId="0" borderId="5" xfId="0" applyNumberFormat="1" applyFont="1" applyBorder="1"/>
    <xf numFmtId="1" fontId="1" fillId="0" borderId="12" xfId="0" applyNumberFormat="1" applyFont="1" applyBorder="1"/>
    <xf numFmtId="1" fontId="1" fillId="0" borderId="24" xfId="0" applyNumberFormat="1" applyFont="1" applyBorder="1"/>
    <xf numFmtId="0" fontId="1" fillId="0" borderId="31" xfId="0" applyFont="1" applyBorder="1"/>
    <xf numFmtId="0" fontId="0" fillId="4" borderId="8" xfId="0" applyFill="1" applyBorder="1"/>
    <xf numFmtId="0" fontId="5" fillId="4" borderId="8" xfId="0" applyFont="1" applyFill="1" applyBorder="1"/>
    <xf numFmtId="3" fontId="0" fillId="0" borderId="29" xfId="0" applyNumberFormat="1" applyBorder="1" applyProtection="1">
      <protection hidden="1"/>
    </xf>
    <xf numFmtId="1" fontId="0" fillId="0" borderId="29" xfId="0" applyNumberFormat="1" applyBorder="1" applyProtection="1">
      <protection hidden="1"/>
    </xf>
    <xf numFmtId="0" fontId="5" fillId="4" borderId="34" xfId="0" applyFont="1" applyFill="1" applyBorder="1" applyAlignment="1">
      <alignment horizontal="center"/>
    </xf>
    <xf numFmtId="1" fontId="5" fillId="4" borderId="33" xfId="0" applyNumberFormat="1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0" fontId="5" fillId="0" borderId="29" xfId="0" applyFont="1" applyBorder="1" applyAlignment="1" applyProtection="1">
      <alignment horizontal="right"/>
      <protection hidden="1"/>
    </xf>
    <xf numFmtId="0" fontId="5" fillId="0" borderId="3" xfId="0" applyFont="1" applyBorder="1" applyAlignment="1" applyProtection="1">
      <alignment horizontal="right"/>
      <protection hidden="1"/>
    </xf>
    <xf numFmtId="1" fontId="1" fillId="0" borderId="3" xfId="0" applyNumberFormat="1" applyFont="1" applyBorder="1" applyAlignment="1" applyProtection="1">
      <alignment horizontal="right"/>
      <protection hidden="1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0" fillId="0" borderId="0" xfId="0" applyNumberFormat="1" applyAlignment="1" applyProtection="1">
      <alignment horizontal="right"/>
      <protection hidden="1"/>
    </xf>
    <xf numFmtId="1" fontId="0" fillId="0" borderId="0" xfId="0" applyNumberFormat="1" applyAlignment="1" applyProtection="1">
      <alignment horizontal="right"/>
      <protection hidden="1"/>
    </xf>
    <xf numFmtId="1" fontId="0" fillId="0" borderId="0" xfId="0" applyNumberFormat="1" applyProtection="1">
      <protection hidden="1"/>
    </xf>
    <xf numFmtId="3" fontId="0" fillId="0" borderId="29" xfId="0" applyNumberFormat="1" applyBorder="1" applyAlignment="1" applyProtection="1">
      <alignment horizontal="right"/>
      <protection hidden="1"/>
    </xf>
    <xf numFmtId="3" fontId="0" fillId="0" borderId="3" xfId="0" applyNumberFormat="1" applyBorder="1" applyAlignment="1" applyProtection="1">
      <alignment horizontal="right"/>
      <protection hidden="1"/>
    </xf>
    <xf numFmtId="1" fontId="5" fillId="4" borderId="8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36" xfId="0" applyBorder="1"/>
    <xf numFmtId="0" fontId="5" fillId="4" borderId="26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10" fillId="4" borderId="26" xfId="0" applyFont="1" applyFill="1" applyBorder="1" applyAlignment="1">
      <alignment horizontal="center"/>
    </xf>
    <xf numFmtId="0" fontId="10" fillId="4" borderId="27" xfId="0" applyFont="1" applyFill="1" applyBorder="1" applyAlignment="1">
      <alignment horizontal="center"/>
    </xf>
    <xf numFmtId="0" fontId="0" fillId="0" borderId="28" xfId="0" applyBorder="1"/>
    <xf numFmtId="0" fontId="3" fillId="0" borderId="22" xfId="0" applyFont="1" applyBorder="1" applyAlignment="1">
      <alignment horizontal="center" textRotation="90"/>
    </xf>
    <xf numFmtId="0" fontId="3" fillId="0" borderId="21" xfId="0" applyFont="1" applyBorder="1" applyAlignment="1">
      <alignment horizontal="center" textRotation="90"/>
    </xf>
    <xf numFmtId="0" fontId="5" fillId="0" borderId="16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1</xdr:row>
      <xdr:rowOff>141099</xdr:rowOff>
    </xdr:from>
    <xdr:to>
      <xdr:col>8</xdr:col>
      <xdr:colOff>9524</xdr:colOff>
      <xdr:row>3</xdr:row>
      <xdr:rowOff>37380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303024"/>
          <a:ext cx="1885949" cy="35348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113</xdr:row>
      <xdr:rowOff>0</xdr:rowOff>
    </xdr:from>
    <xdr:to>
      <xdr:col>9</xdr:col>
      <xdr:colOff>371475</xdr:colOff>
      <xdr:row>120</xdr:row>
      <xdr:rowOff>38100</xdr:rowOff>
    </xdr:to>
    <xdr:pic>
      <xdr:nvPicPr>
        <xdr:cNvPr id="6" name="Picture 2" descr="Sidfot EPECO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0135850"/>
          <a:ext cx="60674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2"/>
  <sheetViews>
    <sheetView showGridLines="0" tabSelected="1" topLeftCell="B1" zoomScaleNormal="100" workbookViewId="0">
      <pane ySplit="5" topLeftCell="A6" activePane="bottomLeft" state="frozen"/>
      <selection activeCell="B1" sqref="B1"/>
      <selection pane="bottomLeft" activeCell="F6" sqref="F6"/>
    </sheetView>
  </sheetViews>
  <sheetFormatPr defaultRowHeight="12.75" x14ac:dyDescent="0.2"/>
  <cols>
    <col min="1" max="1" width="5.42578125" hidden="1" customWidth="1"/>
    <col min="2" max="2" width="4.42578125" customWidth="1"/>
    <col min="3" max="7" width="12.7109375" customWidth="1"/>
    <col min="9" max="9" width="12.7109375" customWidth="1"/>
    <col min="10" max="10" width="10.5703125" customWidth="1"/>
    <col min="11" max="14" width="12.7109375" customWidth="1"/>
  </cols>
  <sheetData>
    <row r="1" spans="1:8" x14ac:dyDescent="0.2">
      <c r="G1" s="58" t="s">
        <v>31</v>
      </c>
    </row>
    <row r="3" spans="1:8" ht="23.25" x14ac:dyDescent="0.35">
      <c r="C3" s="12" t="s">
        <v>28</v>
      </c>
      <c r="D3" s="12"/>
      <c r="E3" s="12"/>
      <c r="F3" s="12"/>
      <c r="G3" s="12"/>
    </row>
    <row r="4" spans="1:8" ht="13.5" thickBot="1" x14ac:dyDescent="0.25"/>
    <row r="5" spans="1:8" ht="24" customHeight="1" thickBot="1" x14ac:dyDescent="0.25">
      <c r="A5" s="20">
        <f>((((D5+F5)/2)-H5)/50)^1.28</f>
        <v>1</v>
      </c>
      <c r="C5" s="15" t="s">
        <v>5</v>
      </c>
      <c r="D5" s="16">
        <v>75</v>
      </c>
      <c r="E5" s="17" t="s">
        <v>6</v>
      </c>
      <c r="F5" s="16">
        <v>65</v>
      </c>
      <c r="G5" s="17" t="s">
        <v>7</v>
      </c>
      <c r="H5" s="16">
        <v>20</v>
      </c>
    </row>
    <row r="6" spans="1:8" ht="15.75" x14ac:dyDescent="0.25">
      <c r="C6" s="14"/>
      <c r="D6" s="14"/>
      <c r="E6" s="3"/>
      <c r="F6" s="13"/>
      <c r="G6" s="3"/>
    </row>
    <row r="7" spans="1:8" x14ac:dyDescent="0.2">
      <c r="E7" s="3"/>
      <c r="F7" s="3"/>
      <c r="G7" s="3"/>
    </row>
    <row r="8" spans="1:8" ht="20.25" x14ac:dyDescent="0.3">
      <c r="C8" s="111" t="s">
        <v>14</v>
      </c>
      <c r="D8" s="112"/>
      <c r="E8" s="112"/>
      <c r="F8" s="112"/>
      <c r="G8" s="113"/>
    </row>
    <row r="9" spans="1:8" x14ac:dyDescent="0.2">
      <c r="C9" s="19"/>
      <c r="D9" s="98" t="s">
        <v>12</v>
      </c>
      <c r="E9" s="99"/>
      <c r="F9" s="99"/>
      <c r="G9" s="100"/>
    </row>
    <row r="10" spans="1:8" x14ac:dyDescent="0.2">
      <c r="C10" s="81"/>
      <c r="D10" s="101" t="s">
        <v>26</v>
      </c>
      <c r="E10" s="109"/>
      <c r="F10" s="109"/>
      <c r="G10" s="110"/>
    </row>
    <row r="11" spans="1:8" x14ac:dyDescent="0.2">
      <c r="C11" s="82" t="s">
        <v>8</v>
      </c>
      <c r="D11" s="85">
        <v>80</v>
      </c>
      <c r="E11" s="86">
        <v>130</v>
      </c>
      <c r="F11" s="86">
        <v>180</v>
      </c>
      <c r="G11" s="87">
        <v>230</v>
      </c>
    </row>
    <row r="12" spans="1:8" x14ac:dyDescent="0.2">
      <c r="C12" s="11">
        <v>500</v>
      </c>
      <c r="D12" s="88" t="s">
        <v>13</v>
      </c>
      <c r="E12" s="83">
        <f>($C12/1000)*Blad1!$E$12*(((MINI!$D$5-MINI!$F$5)/(LN((MINI!$D$5-MINI!$H$5)/(MINI!$F$5-MINI!$H$5))))/49.8329)^Blad1!$F$12</f>
        <v>212.49991853066973</v>
      </c>
      <c r="F12" s="96" t="s">
        <v>13</v>
      </c>
      <c r="G12" s="96" t="s">
        <v>13</v>
      </c>
    </row>
    <row r="13" spans="1:8" x14ac:dyDescent="0.2">
      <c r="C13" s="11">
        <v>600</v>
      </c>
      <c r="D13" s="89" t="s">
        <v>13</v>
      </c>
      <c r="E13" s="18">
        <f>($C13/1000)*Blad1!$E$12*(((MINI!$D$5-MINI!$F$5)/(LN((MINI!$D$5-MINI!$H$5)/(MINI!$F$5-MINI!$H$5))))/49.8329)^Blad1!$F$12</f>
        <v>254.99990223680368</v>
      </c>
      <c r="F13" s="97" t="s">
        <v>13</v>
      </c>
      <c r="G13" s="97" t="s">
        <v>13</v>
      </c>
    </row>
    <row r="14" spans="1:8" x14ac:dyDescent="0.2">
      <c r="C14" s="11">
        <v>700</v>
      </c>
      <c r="D14" s="89" t="s">
        <v>13</v>
      </c>
      <c r="E14" s="18">
        <f>($C14/1000)*Blad1!$E$12*(((MINI!$D$5-MINI!$F$5)/(LN((MINI!$D$5-MINI!$H$5)/(MINI!$F$5-MINI!$H$5))))/49.8329)^Blad1!$F$12</f>
        <v>297.49988594293762</v>
      </c>
      <c r="F14" s="97" t="s">
        <v>13</v>
      </c>
      <c r="G14" s="97" t="s">
        <v>13</v>
      </c>
    </row>
    <row r="15" spans="1:8" x14ac:dyDescent="0.2">
      <c r="C15" s="11">
        <v>800</v>
      </c>
      <c r="D15" s="89" t="s">
        <v>13</v>
      </c>
      <c r="E15" s="18">
        <f>($C15/1000)*Blad1!$E$12*(((MINI!$D$5-MINI!$F$5)/(LN((MINI!$D$5-MINI!$H$5)/(MINI!$F$5-MINI!$H$5))))/49.8329)^Blad1!$F$12</f>
        <v>339.99986964907157</v>
      </c>
      <c r="F15" s="97" t="s">
        <v>13</v>
      </c>
      <c r="G15" s="97" t="s">
        <v>13</v>
      </c>
    </row>
    <row r="16" spans="1:8" x14ac:dyDescent="0.2">
      <c r="C16" s="11">
        <v>900</v>
      </c>
      <c r="D16" s="89" t="s">
        <v>13</v>
      </c>
      <c r="E16" s="18">
        <f>($C16/1000)*Blad1!$E$12*(((MINI!$D$5-MINI!$F$5)/(LN((MINI!$D$5-MINI!$H$5)/(MINI!$F$5-MINI!$H$5))))/49.8329)^Blad1!$F$12</f>
        <v>382.49985335520552</v>
      </c>
      <c r="F16" s="97" t="s">
        <v>13</v>
      </c>
      <c r="G16" s="97" t="s">
        <v>13</v>
      </c>
    </row>
    <row r="17" spans="3:7" x14ac:dyDescent="0.2">
      <c r="C17" s="11">
        <v>1000</v>
      </c>
      <c r="D17" s="90" t="s">
        <v>13</v>
      </c>
      <c r="E17" s="18">
        <f>($C17/1000)*Blad1!$E$12*(((MINI!$D$5-MINI!$F$5)/(LN((MINI!$D$5-MINI!$H$5)/(MINI!$F$5-MINI!$H$5))))/49.8329)^Blad1!$F$12</f>
        <v>424.99983706133946</v>
      </c>
      <c r="F17" s="97" t="s">
        <v>13</v>
      </c>
      <c r="G17" s="97" t="s">
        <v>13</v>
      </c>
    </row>
    <row r="18" spans="3:7" x14ac:dyDescent="0.2">
      <c r="C18" s="11">
        <v>1100</v>
      </c>
      <c r="D18" s="89" t="s">
        <v>13</v>
      </c>
      <c r="E18" s="18">
        <f>($C18/1000)*Blad1!$E$12*(((MINI!$D$5-MINI!$F$5)/(LN((MINI!$D$5-MINI!$H$5)/(MINI!$F$5-MINI!$H$5))))/49.8329)^Blad1!$F$12</f>
        <v>467.49982076747347</v>
      </c>
      <c r="F18" s="97" t="s">
        <v>13</v>
      </c>
      <c r="G18" s="97" t="s">
        <v>13</v>
      </c>
    </row>
    <row r="19" spans="3:7" x14ac:dyDescent="0.2">
      <c r="C19" s="11">
        <v>1200</v>
      </c>
      <c r="D19" s="89" t="s">
        <v>13</v>
      </c>
      <c r="E19" s="18">
        <f>($C19/1000)*Blad1!$E$12*(((MINI!$D$5-MINI!$F$5)/(LN((MINI!$D$5-MINI!$H$5)/(MINI!$F$5-MINI!$H$5))))/49.8329)^Blad1!$F$12</f>
        <v>509.99980447360736</v>
      </c>
      <c r="F19" s="97" t="s">
        <v>13</v>
      </c>
      <c r="G19" s="97" t="s">
        <v>13</v>
      </c>
    </row>
    <row r="20" spans="3:7" x14ac:dyDescent="0.2">
      <c r="C20" s="11">
        <v>1400</v>
      </c>
      <c r="D20" s="89" t="s">
        <v>13</v>
      </c>
      <c r="E20" s="18">
        <f>($C20/1000)*Blad1!$E$12*(((MINI!$D$5-MINI!$F$5)/(LN((MINI!$D$5-MINI!$H$5)/(MINI!$F$5-MINI!$H$5))))/49.8329)^Blad1!$F$12</f>
        <v>594.99977188587525</v>
      </c>
      <c r="F20" s="97" t="s">
        <v>13</v>
      </c>
      <c r="G20" s="97" t="s">
        <v>13</v>
      </c>
    </row>
    <row r="21" spans="3:7" x14ac:dyDescent="0.2">
      <c r="C21" s="11">
        <v>1600</v>
      </c>
      <c r="D21" s="89" t="s">
        <v>13</v>
      </c>
      <c r="E21" s="18">
        <f>($C21/1000)*Blad1!$E$12*(((MINI!$D$5-MINI!$F$5)/(LN((MINI!$D$5-MINI!$H$5)/(MINI!$F$5-MINI!$H$5))))/49.8329)^Blad1!$F$12</f>
        <v>679.99973929814314</v>
      </c>
      <c r="F21" s="97" t="s">
        <v>13</v>
      </c>
      <c r="G21" s="97" t="s">
        <v>13</v>
      </c>
    </row>
    <row r="22" spans="3:7" x14ac:dyDescent="0.2">
      <c r="C22" s="11">
        <v>1800</v>
      </c>
      <c r="D22" s="89" t="s">
        <v>13</v>
      </c>
      <c r="E22" s="18">
        <f>($C22/1000)*Blad1!$E$12*(((MINI!$D$5-MINI!$F$5)/(LN((MINI!$D$5-MINI!$H$5)/(MINI!$F$5-MINI!$H$5))))/49.8329)^Blad1!$F$12</f>
        <v>764.99970671041103</v>
      </c>
      <c r="F22" s="97" t="s">
        <v>13</v>
      </c>
      <c r="G22" s="97" t="s">
        <v>13</v>
      </c>
    </row>
    <row r="23" spans="3:7" x14ac:dyDescent="0.2">
      <c r="C23" s="11">
        <v>2000</v>
      </c>
      <c r="D23" s="89" t="s">
        <v>13</v>
      </c>
      <c r="E23" s="18">
        <f>($C23/1000)*Blad1!$E$12*(((MINI!$D$5-MINI!$F$5)/(LN((MINI!$D$5-MINI!$H$5)/(MINI!$F$5-MINI!$H$5))))/49.8329)^Blad1!$F$12</f>
        <v>849.99967412267893</v>
      </c>
      <c r="F23" s="97" t="s">
        <v>13</v>
      </c>
      <c r="G23" s="97" t="s">
        <v>13</v>
      </c>
    </row>
    <row r="24" spans="3:7" x14ac:dyDescent="0.2">
      <c r="C24" s="11">
        <v>2200</v>
      </c>
      <c r="D24" s="89" t="s">
        <v>13</v>
      </c>
      <c r="E24" s="18">
        <f>($C24/1000)*Blad1!$E$12*(((MINI!$D$5-MINI!$F$5)/(LN((MINI!$D$5-MINI!$H$5)/(MINI!$F$5-MINI!$H$5))))/49.8329)^Blad1!$F$12</f>
        <v>934.99964153494693</v>
      </c>
      <c r="F24" s="97" t="s">
        <v>13</v>
      </c>
      <c r="G24" s="97" t="s">
        <v>13</v>
      </c>
    </row>
    <row r="25" spans="3:7" x14ac:dyDescent="0.2">
      <c r="C25" s="11">
        <v>2400</v>
      </c>
      <c r="D25" s="89" t="s">
        <v>13</v>
      </c>
      <c r="E25" s="18">
        <f>($C25/1000)*Blad1!$E$12*(((MINI!$D$5-MINI!$F$5)/(LN((MINI!$D$5-MINI!$H$5)/(MINI!$F$5-MINI!$H$5))))/49.8329)^Blad1!$F$12</f>
        <v>1019.9996089472147</v>
      </c>
      <c r="F25" s="97" t="s">
        <v>13</v>
      </c>
      <c r="G25" s="97" t="s">
        <v>13</v>
      </c>
    </row>
    <row r="26" spans="3:7" x14ac:dyDescent="0.2">
      <c r="C26" s="11">
        <v>2600</v>
      </c>
      <c r="D26" s="89" t="s">
        <v>13</v>
      </c>
      <c r="E26" s="18">
        <f>($C26/1000)*Blad1!$E$12*(((MINI!$D$5-MINI!$F$5)/(LN((MINI!$D$5-MINI!$H$5)/(MINI!$F$5-MINI!$H$5))))/49.8329)^Blad1!$F$12</f>
        <v>1104.9995763594827</v>
      </c>
      <c r="F26" s="97" t="s">
        <v>13</v>
      </c>
      <c r="G26" s="97" t="s">
        <v>13</v>
      </c>
    </row>
    <row r="27" spans="3:7" x14ac:dyDescent="0.2">
      <c r="C27" s="11">
        <v>2800</v>
      </c>
      <c r="D27" s="89" t="s">
        <v>13</v>
      </c>
      <c r="E27" s="18">
        <f>($C27/1000)*Blad1!$E$12*(((MINI!$D$5-MINI!$F$5)/(LN((MINI!$D$5-MINI!$H$5)/(MINI!$F$5-MINI!$H$5))))/49.8329)^Blad1!$F$12</f>
        <v>1189.9995437717505</v>
      </c>
      <c r="F27" s="97" t="s">
        <v>13</v>
      </c>
      <c r="G27" s="97" t="s">
        <v>13</v>
      </c>
    </row>
    <row r="28" spans="3:7" x14ac:dyDescent="0.2">
      <c r="C28" s="11">
        <v>3000</v>
      </c>
      <c r="D28" s="89" t="s">
        <v>13</v>
      </c>
      <c r="E28" s="18">
        <f>($C28/1000)*Blad1!$E$12*(((MINI!$D$5-MINI!$F$5)/(LN((MINI!$D$5-MINI!$H$5)/(MINI!$F$5-MINI!$H$5))))/49.8329)^Blad1!$F$12</f>
        <v>1274.9995111840185</v>
      </c>
      <c r="F28" s="97" t="s">
        <v>13</v>
      </c>
      <c r="G28" s="97" t="s">
        <v>13</v>
      </c>
    </row>
    <row r="32" spans="3:7" ht="20.25" x14ac:dyDescent="0.3">
      <c r="C32" s="111" t="s">
        <v>15</v>
      </c>
      <c r="D32" s="112"/>
      <c r="E32" s="112"/>
      <c r="F32" s="112"/>
      <c r="G32" s="113"/>
    </row>
    <row r="33" spans="3:7" x14ac:dyDescent="0.2">
      <c r="C33" s="19"/>
      <c r="D33" s="98" t="s">
        <v>12</v>
      </c>
      <c r="E33" s="99"/>
      <c r="F33" s="99"/>
      <c r="G33" s="100"/>
    </row>
    <row r="34" spans="3:7" x14ac:dyDescent="0.2">
      <c r="C34" s="81"/>
      <c r="D34" s="101" t="s">
        <v>26</v>
      </c>
      <c r="E34" s="109"/>
      <c r="F34" s="109"/>
      <c r="G34" s="110"/>
    </row>
    <row r="35" spans="3:7" x14ac:dyDescent="0.2">
      <c r="C35" s="82" t="s">
        <v>8</v>
      </c>
      <c r="D35" s="85">
        <v>80</v>
      </c>
      <c r="E35" s="86">
        <v>130</v>
      </c>
      <c r="F35" s="86">
        <v>180</v>
      </c>
      <c r="G35" s="87">
        <v>230</v>
      </c>
    </row>
    <row r="36" spans="3:7" x14ac:dyDescent="0.2">
      <c r="C36" s="11">
        <v>500</v>
      </c>
      <c r="D36" s="90">
        <f>($C36/1000)*Blad1!$C$33*(((MINI!$D$5-MINI!$F$5)/(LN((MINI!$D$5-MINI!$H$5)/(MINI!$F$5-MINI!$H$5))))/49.8329)^Blad1!$D$33</f>
        <v>164.49993737728641</v>
      </c>
      <c r="E36" s="83">
        <f>($C36/1000)*Blad1!$E$33*(((MINI!$D$5-MINI!$F$5)/(LN((MINI!$D$5-MINI!$H$5)/(MINI!$F$5-MINI!$H$5))))/49.8329)^Blad1!$F$33</f>
        <v>252.4999031952664</v>
      </c>
      <c r="F36" s="83">
        <f>($C36/1000)*Blad1!$G$33*(((MINI!$D$5-MINI!$F$5)/(LN((MINI!$D$5-MINI!$H$5)/(MINI!$F$5-MINI!$H$5))))/49.8329)^Blad1!$H$33</f>
        <v>423.49983763641711</v>
      </c>
      <c r="G36" s="84">
        <f>($C36/1000)*Blad1!$I$33*(((MINI!$D$5-MINI!$F$5)/(LN((MINI!$D$5-MINI!$H$5)/(MINI!$F$5-MINI!$H$5))))/49.8329)^Blad1!$J$33</f>
        <v>597.49977092741256</v>
      </c>
    </row>
    <row r="37" spans="3:7" x14ac:dyDescent="0.2">
      <c r="C37" s="11">
        <v>600</v>
      </c>
      <c r="D37" s="90">
        <f>($C37/1000)*Blad1!$C$33*(((MINI!$D$5-MINI!$F$5)/(LN((MINI!$D$5-MINI!$H$5)/(MINI!$F$5-MINI!$H$5))))/49.8329)^Blad1!$D$33</f>
        <v>197.39992485274368</v>
      </c>
      <c r="E37" s="18">
        <f>($C37/1000)*Blad1!$E$33*(((MINI!$D$5-MINI!$F$5)/(LN((MINI!$D$5-MINI!$H$5)/(MINI!$F$5-MINI!$H$5))))/49.8329)^Blad1!$F$33</f>
        <v>302.99988383431969</v>
      </c>
      <c r="F37" s="18">
        <f>($C37/1000)*Blad1!$G$33*(((MINI!$D$5-MINI!$F$5)/(LN((MINI!$D$5-MINI!$H$5)/(MINI!$F$5-MINI!$H$5))))/49.8329)^Blad1!$H$33</f>
        <v>508.19980516370055</v>
      </c>
      <c r="G37" s="52">
        <f>($C37/1000)*Blad1!$I$33*(((MINI!$D$5-MINI!$F$5)/(LN((MINI!$D$5-MINI!$H$5)/(MINI!$F$5-MINI!$H$5))))/49.8329)^Blad1!$J$33</f>
        <v>716.99972511289513</v>
      </c>
    </row>
    <row r="38" spans="3:7" x14ac:dyDescent="0.2">
      <c r="C38" s="11">
        <v>700</v>
      </c>
      <c r="D38" s="90">
        <f>($C38/1000)*Blad1!$C$33*(((MINI!$D$5-MINI!$F$5)/(LN((MINI!$D$5-MINI!$H$5)/(MINI!$F$5-MINI!$H$5))))/49.8329)^Blad1!$D$33</f>
        <v>230.29991232820095</v>
      </c>
      <c r="E38" s="18">
        <f>($C38/1000)*Blad1!$E$33*(((MINI!$D$5-MINI!$F$5)/(LN((MINI!$D$5-MINI!$H$5)/(MINI!$F$5-MINI!$H$5))))/49.8329)^Blad1!$F$33</f>
        <v>353.49986447337295</v>
      </c>
      <c r="F38" s="18">
        <f>($C38/1000)*Blad1!$G$33*(((MINI!$D$5-MINI!$F$5)/(LN((MINI!$D$5-MINI!$H$5)/(MINI!$F$5-MINI!$H$5))))/49.8329)^Blad1!$H$33</f>
        <v>592.89977269098392</v>
      </c>
      <c r="G38" s="52">
        <f>($C38/1000)*Blad1!$I$33*(((MINI!$D$5-MINI!$F$5)/(LN((MINI!$D$5-MINI!$H$5)/(MINI!$F$5-MINI!$H$5))))/49.8329)^Blad1!$J$33</f>
        <v>836.4996792983776</v>
      </c>
    </row>
    <row r="39" spans="3:7" x14ac:dyDescent="0.2">
      <c r="C39" s="11">
        <v>800</v>
      </c>
      <c r="D39" s="90">
        <f>($C39/1000)*Blad1!$C$33*(((MINI!$D$5-MINI!$F$5)/(LN((MINI!$D$5-MINI!$H$5)/(MINI!$F$5-MINI!$H$5))))/49.8329)^Blad1!$D$33</f>
        <v>263.19989980365824</v>
      </c>
      <c r="E39" s="18">
        <f>($C39/1000)*Blad1!$E$33*(((MINI!$D$5-MINI!$F$5)/(LN((MINI!$D$5-MINI!$H$5)/(MINI!$F$5-MINI!$H$5))))/49.8329)^Blad1!$F$33</f>
        <v>403.99984511242621</v>
      </c>
      <c r="F39" s="18">
        <f>($C39/1000)*Blad1!$G$33*(((MINI!$D$5-MINI!$F$5)/(LN((MINI!$D$5-MINI!$H$5)/(MINI!$F$5-MINI!$H$5))))/49.8329)^Blad1!$H$33</f>
        <v>677.59974021826736</v>
      </c>
      <c r="G39" s="52">
        <f>($C39/1000)*Blad1!$I$33*(((MINI!$D$5-MINI!$F$5)/(LN((MINI!$D$5-MINI!$H$5)/(MINI!$F$5-MINI!$H$5))))/49.8329)^Blad1!$J$33</f>
        <v>955.99963348386007</v>
      </c>
    </row>
    <row r="40" spans="3:7" x14ac:dyDescent="0.2">
      <c r="C40" s="11">
        <v>900</v>
      </c>
      <c r="D40" s="90">
        <f>($C40/1000)*Blad1!$C$33*(((MINI!$D$5-MINI!$F$5)/(LN((MINI!$D$5-MINI!$H$5)/(MINI!$F$5-MINI!$H$5))))/49.8329)^Blad1!$D$33</f>
        <v>296.09988727911553</v>
      </c>
      <c r="E40" s="18">
        <f>($C40/1000)*Blad1!$E$33*(((MINI!$D$5-MINI!$F$5)/(LN((MINI!$D$5-MINI!$H$5)/(MINI!$F$5-MINI!$H$5))))/49.8329)^Blad1!$F$33</f>
        <v>454.49982575147953</v>
      </c>
      <c r="F40" s="18">
        <f>($C40/1000)*Blad1!$G$33*(((MINI!$D$5-MINI!$F$5)/(LN((MINI!$D$5-MINI!$H$5)/(MINI!$F$5-MINI!$H$5))))/49.8329)^Blad1!$H$33</f>
        <v>762.2997077455509</v>
      </c>
      <c r="G40" s="52">
        <f>($C40/1000)*Blad1!$I$33*(((MINI!$D$5-MINI!$F$5)/(LN((MINI!$D$5-MINI!$H$5)/(MINI!$F$5-MINI!$H$5))))/49.8329)^Blad1!$J$33</f>
        <v>1075.4995876693426</v>
      </c>
    </row>
    <row r="41" spans="3:7" x14ac:dyDescent="0.2">
      <c r="C41" s="11">
        <v>1000</v>
      </c>
      <c r="D41" s="90">
        <f>($C41/1000)*Blad1!$C$33*(((MINI!$D$5-MINI!$F$5)/(LN((MINI!$D$5-MINI!$H$5)/(MINI!$F$5-MINI!$H$5))))/49.8329)^Blad1!$D$33</f>
        <v>328.99987475457283</v>
      </c>
      <c r="E41" s="18">
        <f>($C41/1000)*Blad1!$E$33*(((MINI!$D$5-MINI!$F$5)/(LN((MINI!$D$5-MINI!$H$5)/(MINI!$F$5-MINI!$H$5))))/49.8329)^Blad1!$F$33</f>
        <v>504.9998063905328</v>
      </c>
      <c r="F41" s="18">
        <f>($C41/1000)*Blad1!$G$33*(((MINI!$D$5-MINI!$F$5)/(LN((MINI!$D$5-MINI!$H$5)/(MINI!$F$5-MINI!$H$5))))/49.8329)^Blad1!$H$33</f>
        <v>846.99967527283422</v>
      </c>
      <c r="G41" s="52">
        <f>($C41/1000)*Blad1!$I$33*(((MINI!$D$5-MINI!$F$5)/(LN((MINI!$D$5-MINI!$H$5)/(MINI!$F$5-MINI!$H$5))))/49.8329)^Blad1!$J$33</f>
        <v>1194.9995418548251</v>
      </c>
    </row>
    <row r="42" spans="3:7" x14ac:dyDescent="0.2">
      <c r="C42" s="11">
        <v>1100</v>
      </c>
      <c r="D42" s="90">
        <f>($C42/1000)*Blad1!$C$33*(((MINI!$D$5-MINI!$F$5)/(LN((MINI!$D$5-MINI!$H$5)/(MINI!$F$5-MINI!$H$5))))/49.8329)^Blad1!$D$33</f>
        <v>361.89986223003012</v>
      </c>
      <c r="E42" s="18">
        <f>($C42/1000)*Blad1!$E$33*(((MINI!$D$5-MINI!$F$5)/(LN((MINI!$D$5-MINI!$H$5)/(MINI!$F$5-MINI!$H$5))))/49.8329)^Blad1!$F$33</f>
        <v>555.49978702958606</v>
      </c>
      <c r="F42" s="18">
        <f>($C42/1000)*Blad1!$G$33*(((MINI!$D$5-MINI!$F$5)/(LN((MINI!$D$5-MINI!$H$5)/(MINI!$F$5-MINI!$H$5))))/49.8329)^Blad1!$H$33</f>
        <v>931.69964280011766</v>
      </c>
      <c r="G42" s="52">
        <f>($C42/1000)*Blad1!$I$33*(((MINI!$D$5-MINI!$F$5)/(LN((MINI!$D$5-MINI!$H$5)/(MINI!$F$5-MINI!$H$5))))/49.8329)^Blad1!$J$33</f>
        <v>1314.4994960403076</v>
      </c>
    </row>
    <row r="43" spans="3:7" x14ac:dyDescent="0.2">
      <c r="C43" s="11">
        <v>1200</v>
      </c>
      <c r="D43" s="90">
        <f>($C43/1000)*Blad1!$C$33*(((MINI!$D$5-MINI!$F$5)/(LN((MINI!$D$5-MINI!$H$5)/(MINI!$F$5-MINI!$H$5))))/49.8329)^Blad1!$D$33</f>
        <v>394.79984970548736</v>
      </c>
      <c r="E43" s="18">
        <f>($C43/1000)*Blad1!$E$33*(((MINI!$D$5-MINI!$F$5)/(LN((MINI!$D$5-MINI!$H$5)/(MINI!$F$5-MINI!$H$5))))/49.8329)^Blad1!$F$33</f>
        <v>605.99976766863938</v>
      </c>
      <c r="F43" s="18">
        <f>($C43/1000)*Blad1!$G$33*(((MINI!$D$5-MINI!$F$5)/(LN((MINI!$D$5-MINI!$H$5)/(MINI!$F$5-MINI!$H$5))))/49.8329)^Blad1!$H$33</f>
        <v>1016.3996103274011</v>
      </c>
      <c r="G43" s="52">
        <f>($C43/1000)*Blad1!$I$33*(((MINI!$D$5-MINI!$F$5)/(LN((MINI!$D$5-MINI!$H$5)/(MINI!$F$5-MINI!$H$5))))/49.8329)^Blad1!$J$33</f>
        <v>1433.9994502257903</v>
      </c>
    </row>
    <row r="44" spans="3:7" x14ac:dyDescent="0.2">
      <c r="C44" s="11">
        <v>1400</v>
      </c>
      <c r="D44" s="90">
        <f>($C44/1000)*Blad1!$C$33*(((MINI!$D$5-MINI!$F$5)/(LN((MINI!$D$5-MINI!$H$5)/(MINI!$F$5-MINI!$H$5))))/49.8329)^Blad1!$D$33</f>
        <v>460.59982465640189</v>
      </c>
      <c r="E44" s="18">
        <f>($C44/1000)*Blad1!$E$33*(((MINI!$D$5-MINI!$F$5)/(LN((MINI!$D$5-MINI!$H$5)/(MINI!$F$5-MINI!$H$5))))/49.8329)^Blad1!$F$33</f>
        <v>706.9997289467459</v>
      </c>
      <c r="F44" s="18">
        <f>($C44/1000)*Blad1!$G$33*(((MINI!$D$5-MINI!$F$5)/(LN((MINI!$D$5-MINI!$H$5)/(MINI!$F$5-MINI!$H$5))))/49.8329)^Blad1!$H$33</f>
        <v>1185.7995453819678</v>
      </c>
      <c r="G44" s="52">
        <f>($C44/1000)*Blad1!$I$33*(((MINI!$D$5-MINI!$F$5)/(LN((MINI!$D$5-MINI!$H$5)/(MINI!$F$5-MINI!$H$5))))/49.8329)^Blad1!$J$33</f>
        <v>1672.9993585967552</v>
      </c>
    </row>
    <row r="45" spans="3:7" x14ac:dyDescent="0.2">
      <c r="C45" s="11">
        <v>1600</v>
      </c>
      <c r="D45" s="90">
        <f>($C45/1000)*Blad1!$C$33*(((MINI!$D$5-MINI!$F$5)/(LN((MINI!$D$5-MINI!$H$5)/(MINI!$F$5-MINI!$H$5))))/49.8329)^Blad1!$D$33</f>
        <v>526.39979960731648</v>
      </c>
      <c r="E45" s="18">
        <f>($C45/1000)*Blad1!$E$33*(((MINI!$D$5-MINI!$F$5)/(LN((MINI!$D$5-MINI!$H$5)/(MINI!$F$5-MINI!$H$5))))/49.8329)^Blad1!$F$33</f>
        <v>807.99969022485243</v>
      </c>
      <c r="F45" s="18">
        <f>($C45/1000)*Blad1!$G$33*(((MINI!$D$5-MINI!$F$5)/(LN((MINI!$D$5-MINI!$H$5)/(MINI!$F$5-MINI!$H$5))))/49.8329)^Blad1!$H$33</f>
        <v>1355.1994804365347</v>
      </c>
      <c r="G45" s="52">
        <f>($C45/1000)*Blad1!$I$33*(((MINI!$D$5-MINI!$F$5)/(LN((MINI!$D$5-MINI!$H$5)/(MINI!$F$5-MINI!$H$5))))/49.8329)^Blad1!$J$33</f>
        <v>1911.9992669677201</v>
      </c>
    </row>
    <row r="46" spans="3:7" x14ac:dyDescent="0.2">
      <c r="C46" s="11">
        <v>1800</v>
      </c>
      <c r="D46" s="90">
        <f>($C46/1000)*Blad1!$C$33*(((MINI!$D$5-MINI!$F$5)/(LN((MINI!$D$5-MINI!$H$5)/(MINI!$F$5-MINI!$H$5))))/49.8329)^Blad1!$D$33</f>
        <v>592.19977455823107</v>
      </c>
      <c r="E46" s="18">
        <f>($C46/1000)*Blad1!$E$33*(((MINI!$D$5-MINI!$F$5)/(LN((MINI!$D$5-MINI!$H$5)/(MINI!$F$5-MINI!$H$5))))/49.8329)^Blad1!$F$33</f>
        <v>908.99965150295907</v>
      </c>
      <c r="F46" s="18">
        <f>($C46/1000)*Blad1!$G$33*(((MINI!$D$5-MINI!$F$5)/(LN((MINI!$D$5-MINI!$H$5)/(MINI!$F$5-MINI!$H$5))))/49.8329)^Blad1!$H$33</f>
        <v>1524.5994154911018</v>
      </c>
      <c r="G46" s="52">
        <f>($C46/1000)*Blad1!$I$33*(((MINI!$D$5-MINI!$F$5)/(LN((MINI!$D$5-MINI!$H$5)/(MINI!$F$5-MINI!$H$5))))/49.8329)^Blad1!$J$33</f>
        <v>2150.9991753386853</v>
      </c>
    </row>
    <row r="47" spans="3:7" x14ac:dyDescent="0.2">
      <c r="C47" s="11">
        <v>2000</v>
      </c>
      <c r="D47" s="90">
        <f>($C47/1000)*Blad1!$C$33*(((MINI!$D$5-MINI!$F$5)/(LN((MINI!$D$5-MINI!$H$5)/(MINI!$F$5-MINI!$H$5))))/49.8329)^Blad1!$D$33</f>
        <v>657.99974950914566</v>
      </c>
      <c r="E47" s="18">
        <f>($C47/1000)*Blad1!$E$33*(((MINI!$D$5-MINI!$F$5)/(LN((MINI!$D$5-MINI!$H$5)/(MINI!$F$5-MINI!$H$5))))/49.8329)^Blad1!$F$33</f>
        <v>1009.9996127810656</v>
      </c>
      <c r="F47" s="18">
        <f>($C47/1000)*Blad1!$G$33*(((MINI!$D$5-MINI!$F$5)/(LN((MINI!$D$5-MINI!$H$5)/(MINI!$F$5-MINI!$H$5))))/49.8329)^Blad1!$H$33</f>
        <v>1693.9993505456684</v>
      </c>
      <c r="G47" s="52">
        <f>($C47/1000)*Blad1!$I$33*(((MINI!$D$5-MINI!$F$5)/(LN((MINI!$D$5-MINI!$H$5)/(MINI!$F$5-MINI!$H$5))))/49.8329)^Blad1!$J$33</f>
        <v>2389.9990837096502</v>
      </c>
    </row>
    <row r="48" spans="3:7" x14ac:dyDescent="0.2">
      <c r="C48" s="11">
        <v>2200</v>
      </c>
      <c r="D48" s="90">
        <f>($C48/1000)*Blad1!$C$33*(((MINI!$D$5-MINI!$F$5)/(LN((MINI!$D$5-MINI!$H$5)/(MINI!$F$5-MINI!$H$5))))/49.8329)^Blad1!$D$33</f>
        <v>723.79972446006025</v>
      </c>
      <c r="E48" s="18">
        <f>($C48/1000)*Blad1!$E$33*(((MINI!$D$5-MINI!$F$5)/(LN((MINI!$D$5-MINI!$H$5)/(MINI!$F$5-MINI!$H$5))))/49.8329)^Blad1!$F$33</f>
        <v>1110.9995740591721</v>
      </c>
      <c r="F48" s="18">
        <f>($C48/1000)*Blad1!$G$33*(((MINI!$D$5-MINI!$F$5)/(LN((MINI!$D$5-MINI!$H$5)/(MINI!$F$5-MINI!$H$5))))/49.8329)^Blad1!$H$33</f>
        <v>1863.3992856002353</v>
      </c>
      <c r="G48" s="52">
        <f>($C48/1000)*Blad1!$I$33*(((MINI!$D$5-MINI!$F$5)/(LN((MINI!$D$5-MINI!$H$5)/(MINI!$F$5-MINI!$H$5))))/49.8329)^Blad1!$J$33</f>
        <v>2628.9989920806152</v>
      </c>
    </row>
    <row r="49" spans="3:7" x14ac:dyDescent="0.2">
      <c r="C49" s="11">
        <v>2400</v>
      </c>
      <c r="D49" s="90">
        <f>($C49/1000)*Blad1!$C$33*(((MINI!$D$5-MINI!$F$5)/(LN((MINI!$D$5-MINI!$H$5)/(MINI!$F$5-MINI!$H$5))))/49.8329)^Blad1!$D$33</f>
        <v>789.59969941097472</v>
      </c>
      <c r="E49" s="18">
        <f>($C49/1000)*Blad1!$E$33*(((MINI!$D$5-MINI!$F$5)/(LN((MINI!$D$5-MINI!$H$5)/(MINI!$F$5-MINI!$H$5))))/49.8329)^Blad1!$F$33</f>
        <v>1211.9995353372788</v>
      </c>
      <c r="F49" s="18">
        <f>($C49/1000)*Blad1!$G$33*(((MINI!$D$5-MINI!$F$5)/(LN((MINI!$D$5-MINI!$H$5)/(MINI!$F$5-MINI!$H$5))))/49.8329)^Blad1!$H$33</f>
        <v>2032.7992206548022</v>
      </c>
      <c r="G49" s="52">
        <f>($C49/1000)*Blad1!$I$33*(((MINI!$D$5-MINI!$F$5)/(LN((MINI!$D$5-MINI!$H$5)/(MINI!$F$5-MINI!$H$5))))/49.8329)^Blad1!$J$33</f>
        <v>2867.9989004515805</v>
      </c>
    </row>
    <row r="50" spans="3:7" x14ac:dyDescent="0.2">
      <c r="C50" s="11">
        <v>2600</v>
      </c>
      <c r="D50" s="90">
        <f>($C50/1000)*Blad1!$C$33*(((MINI!$D$5-MINI!$F$5)/(LN((MINI!$D$5-MINI!$H$5)/(MINI!$F$5-MINI!$H$5))))/49.8329)^Blad1!$D$33</f>
        <v>855.39967436188931</v>
      </c>
      <c r="E50" s="18">
        <f>($C50/1000)*Blad1!$E$33*(((MINI!$D$5-MINI!$F$5)/(LN((MINI!$D$5-MINI!$H$5)/(MINI!$F$5-MINI!$H$5))))/49.8329)^Blad1!$F$33</f>
        <v>1312.9994966153852</v>
      </c>
      <c r="F50" s="18">
        <f>($C50/1000)*Blad1!$G$33*(((MINI!$D$5-MINI!$F$5)/(LN((MINI!$D$5-MINI!$H$5)/(MINI!$F$5-MINI!$H$5))))/49.8329)^Blad1!$H$33</f>
        <v>2202.1991557093693</v>
      </c>
      <c r="G50" s="52">
        <f>($C50/1000)*Blad1!$I$33*(((MINI!$D$5-MINI!$F$5)/(LN((MINI!$D$5-MINI!$H$5)/(MINI!$F$5-MINI!$H$5))))/49.8329)^Blad1!$J$33</f>
        <v>3106.9988088225455</v>
      </c>
    </row>
    <row r="51" spans="3:7" x14ac:dyDescent="0.2">
      <c r="C51" s="11">
        <v>2800</v>
      </c>
      <c r="D51" s="90">
        <f>($C51/1000)*Blad1!$C$33*(((MINI!$D$5-MINI!$F$5)/(LN((MINI!$D$5-MINI!$H$5)/(MINI!$F$5-MINI!$H$5))))/49.8329)^Blad1!$D$33</f>
        <v>921.19964931280379</v>
      </c>
      <c r="E51" s="18">
        <f>($C51/1000)*Blad1!$E$33*(((MINI!$D$5-MINI!$F$5)/(LN((MINI!$D$5-MINI!$H$5)/(MINI!$F$5-MINI!$H$5))))/49.8329)^Blad1!$F$33</f>
        <v>1413.9994578934918</v>
      </c>
      <c r="F51" s="18">
        <f>($C51/1000)*Blad1!$G$33*(((MINI!$D$5-MINI!$F$5)/(LN((MINI!$D$5-MINI!$H$5)/(MINI!$F$5-MINI!$H$5))))/49.8329)^Blad1!$H$33</f>
        <v>2371.5990907639357</v>
      </c>
      <c r="G51" s="52">
        <f>($C51/1000)*Blad1!$I$33*(((MINI!$D$5-MINI!$F$5)/(LN((MINI!$D$5-MINI!$H$5)/(MINI!$F$5-MINI!$H$5))))/49.8329)^Blad1!$J$33</f>
        <v>3345.9987171935104</v>
      </c>
    </row>
    <row r="52" spans="3:7" x14ac:dyDescent="0.2">
      <c r="C52" s="11">
        <v>3000</v>
      </c>
      <c r="D52" s="90">
        <f>($C52/1000)*Blad1!$C$33*(((MINI!$D$5-MINI!$F$5)/(LN((MINI!$D$5-MINI!$H$5)/(MINI!$F$5-MINI!$H$5))))/49.8329)^Blad1!$D$33</f>
        <v>986.99962426371837</v>
      </c>
      <c r="E52" s="18">
        <f>($C52/1000)*Blad1!$E$33*(((MINI!$D$5-MINI!$F$5)/(LN((MINI!$D$5-MINI!$H$5)/(MINI!$F$5-MINI!$H$5))))/49.8329)^Blad1!$F$33</f>
        <v>1514.9994191715984</v>
      </c>
      <c r="F52" s="18">
        <f>($C52/1000)*Blad1!$G$33*(((MINI!$D$5-MINI!$F$5)/(LN((MINI!$D$5-MINI!$H$5)/(MINI!$F$5-MINI!$H$5))))/49.8329)^Blad1!$H$33</f>
        <v>2540.9990258185026</v>
      </c>
      <c r="G52" s="52">
        <f>($C52/1000)*Blad1!$I$33*(((MINI!$D$5-MINI!$F$5)/(LN((MINI!$D$5-MINI!$H$5)/(MINI!$F$5-MINI!$H$5))))/49.8329)^Blad1!$J$33</f>
        <v>3584.9986255644753</v>
      </c>
    </row>
    <row r="56" spans="3:7" ht="20.25" x14ac:dyDescent="0.3">
      <c r="C56" s="104" t="s">
        <v>16</v>
      </c>
      <c r="D56" s="105"/>
      <c r="E56" s="105"/>
      <c r="F56" s="105"/>
      <c r="G56" s="100"/>
    </row>
    <row r="57" spans="3:7" x14ac:dyDescent="0.2">
      <c r="C57" s="19"/>
      <c r="D57" s="98" t="s">
        <v>12</v>
      </c>
      <c r="E57" s="99"/>
      <c r="F57" s="99"/>
      <c r="G57" s="100"/>
    </row>
    <row r="58" spans="3:7" x14ac:dyDescent="0.2">
      <c r="C58" s="81"/>
      <c r="D58" s="101" t="s">
        <v>26</v>
      </c>
      <c r="E58" s="109"/>
      <c r="F58" s="109"/>
      <c r="G58" s="110"/>
    </row>
    <row r="59" spans="3:7" x14ac:dyDescent="0.2">
      <c r="C59" s="82" t="s">
        <v>8</v>
      </c>
      <c r="D59" s="85">
        <v>80</v>
      </c>
      <c r="E59" s="86">
        <v>130</v>
      </c>
      <c r="F59" s="86">
        <v>180</v>
      </c>
      <c r="G59" s="87">
        <v>230</v>
      </c>
    </row>
    <row r="60" spans="3:7" x14ac:dyDescent="0.2">
      <c r="C60" s="11">
        <v>500</v>
      </c>
      <c r="D60" s="90" t="s">
        <v>13</v>
      </c>
      <c r="E60" s="83">
        <f>($C60/1000)*Blad1!$E$54*(((MINI!$D$5-MINI!$F$5)/(LN((MINI!$D$5-MINI!$H$5)/(MINI!$F$5-MINI!$H$5))))/49.8329)^Blad1!$F$54</f>
        <v>500.99980521877893</v>
      </c>
      <c r="F60" s="83">
        <f>($C60/1000)*Blad1!$G$54*(((MINI!$D$5-MINI!$F$5)/(LN((MINI!$D$5-MINI!$H$5)/(MINI!$F$5-MINI!$H$5))))/49.8329)^Blad1!$H$54</f>
        <v>653.99974396896255</v>
      </c>
      <c r="G60" s="84">
        <f>($C60/1000)*Blad1!$I$54*(((MINI!$D$5-MINI!$F$5)/(LN((MINI!$D$5-MINI!$H$5)/(MINI!$F$5-MINI!$H$5))))/49.8329)^Blad1!$J$54</f>
        <v>850.49966474594567</v>
      </c>
    </row>
    <row r="61" spans="3:7" x14ac:dyDescent="0.2">
      <c r="C61" s="11">
        <v>600</v>
      </c>
      <c r="D61" s="90" t="s">
        <v>13</v>
      </c>
      <c r="E61" s="18">
        <f>($C61/1000)*Blad1!$E$54*(((MINI!$D$5-MINI!$F$5)/(LN((MINI!$D$5-MINI!$H$5)/(MINI!$F$5-MINI!$H$5))))/49.8329)^Blad1!$F$54</f>
        <v>601.19976626253469</v>
      </c>
      <c r="F61" s="18">
        <f>($C61/1000)*Blad1!$G$54*(((MINI!$D$5-MINI!$F$5)/(LN((MINI!$D$5-MINI!$H$5)/(MINI!$F$5-MINI!$H$5))))/49.8329)^Blad1!$H$54</f>
        <v>784.79969276275494</v>
      </c>
      <c r="G61" s="52">
        <f>($C61/1000)*Blad1!$I$54*(((MINI!$D$5-MINI!$F$5)/(LN((MINI!$D$5-MINI!$H$5)/(MINI!$F$5-MINI!$H$5))))/49.8329)^Blad1!$J$54</f>
        <v>1020.5995976951347</v>
      </c>
    </row>
    <row r="62" spans="3:7" x14ac:dyDescent="0.2">
      <c r="C62" s="11">
        <v>700</v>
      </c>
      <c r="D62" s="90" t="s">
        <v>13</v>
      </c>
      <c r="E62" s="18">
        <f>($C62/1000)*Blad1!$E$54*(((MINI!$D$5-MINI!$F$5)/(LN((MINI!$D$5-MINI!$H$5)/(MINI!$F$5-MINI!$H$5))))/49.8329)^Blad1!$F$54</f>
        <v>701.39972730629052</v>
      </c>
      <c r="F62" s="18">
        <f>($C62/1000)*Blad1!$G$54*(((MINI!$D$5-MINI!$F$5)/(LN((MINI!$D$5-MINI!$H$5)/(MINI!$F$5-MINI!$H$5))))/49.8329)^Blad1!$H$54</f>
        <v>915.59964155654745</v>
      </c>
      <c r="G62" s="52">
        <f>($C62/1000)*Blad1!$I$54*(((MINI!$D$5-MINI!$F$5)/(LN((MINI!$D$5-MINI!$H$5)/(MINI!$F$5-MINI!$H$5))))/49.8329)^Blad1!$J$54</f>
        <v>1190.6995306443237</v>
      </c>
    </row>
    <row r="63" spans="3:7" x14ac:dyDescent="0.2">
      <c r="C63" s="11">
        <v>800</v>
      </c>
      <c r="D63" s="90" t="s">
        <v>13</v>
      </c>
      <c r="E63" s="18">
        <f>($C63/1000)*Blad1!$E$54*(((MINI!$D$5-MINI!$F$5)/(LN((MINI!$D$5-MINI!$H$5)/(MINI!$F$5-MINI!$H$5))))/49.8329)^Blad1!$F$54</f>
        <v>801.59968835004634</v>
      </c>
      <c r="F63" s="18">
        <f>($C63/1000)*Blad1!$G$54*(((MINI!$D$5-MINI!$F$5)/(LN((MINI!$D$5-MINI!$H$5)/(MINI!$F$5-MINI!$H$5))))/49.8329)^Blad1!$H$54</f>
        <v>1046.3995903503401</v>
      </c>
      <c r="G63" s="52">
        <f>($C63/1000)*Blad1!$I$54*(((MINI!$D$5-MINI!$F$5)/(LN((MINI!$D$5-MINI!$H$5)/(MINI!$F$5-MINI!$H$5))))/49.8329)^Blad1!$J$54</f>
        <v>1360.7994635935131</v>
      </c>
    </row>
    <row r="64" spans="3:7" x14ac:dyDescent="0.2">
      <c r="C64" s="11">
        <v>900</v>
      </c>
      <c r="D64" s="90" t="s">
        <v>13</v>
      </c>
      <c r="E64" s="18">
        <f>($C64/1000)*Blad1!$E$54*(((MINI!$D$5-MINI!$F$5)/(LN((MINI!$D$5-MINI!$H$5)/(MINI!$F$5-MINI!$H$5))))/49.8329)^Blad1!$F$54</f>
        <v>901.79964939380216</v>
      </c>
      <c r="F64" s="18">
        <f>($C64/1000)*Blad1!$G$54*(((MINI!$D$5-MINI!$F$5)/(LN((MINI!$D$5-MINI!$H$5)/(MINI!$F$5-MINI!$H$5))))/49.8329)^Blad1!$H$54</f>
        <v>1177.1995391441326</v>
      </c>
      <c r="G64" s="52">
        <f>($C64/1000)*Blad1!$I$54*(((MINI!$D$5-MINI!$F$5)/(LN((MINI!$D$5-MINI!$H$5)/(MINI!$F$5-MINI!$H$5))))/49.8329)^Blad1!$J$54</f>
        <v>1530.8993965427021</v>
      </c>
    </row>
    <row r="65" spans="3:14" x14ac:dyDescent="0.2">
      <c r="C65" s="11">
        <v>1000</v>
      </c>
      <c r="D65" s="90" t="s">
        <v>13</v>
      </c>
      <c r="E65" s="18">
        <f>($C65/1000)*Blad1!$E$54*(((MINI!$D$5-MINI!$F$5)/(LN((MINI!$D$5-MINI!$H$5)/(MINI!$F$5-MINI!$H$5))))/49.8329)^Blad1!$F$54</f>
        <v>1001.9996104375579</v>
      </c>
      <c r="F65" s="18">
        <f>($C65/1000)*Blad1!$G$54*(((MINI!$D$5-MINI!$F$5)/(LN((MINI!$D$5-MINI!$H$5)/(MINI!$F$5-MINI!$H$5))))/49.8329)^Blad1!$H$54</f>
        <v>1307.9994879379251</v>
      </c>
      <c r="G65" s="52">
        <f>($C65/1000)*Blad1!$I$54*(((MINI!$D$5-MINI!$F$5)/(LN((MINI!$D$5-MINI!$H$5)/(MINI!$F$5-MINI!$H$5))))/49.8329)^Blad1!$J$54</f>
        <v>1700.9993294918913</v>
      </c>
    </row>
    <row r="66" spans="3:14" x14ac:dyDescent="0.2">
      <c r="C66" s="11">
        <v>1100</v>
      </c>
      <c r="D66" s="90" t="s">
        <v>13</v>
      </c>
      <c r="E66" s="18">
        <f>($C66/1000)*Blad1!$E$54*(((MINI!$D$5-MINI!$F$5)/(LN((MINI!$D$5-MINI!$H$5)/(MINI!$F$5-MINI!$H$5))))/49.8329)^Blad1!$F$54</f>
        <v>1102.1995714813136</v>
      </c>
      <c r="F66" s="18">
        <f>($C66/1000)*Blad1!$G$54*(((MINI!$D$5-MINI!$F$5)/(LN((MINI!$D$5-MINI!$H$5)/(MINI!$F$5-MINI!$H$5))))/49.8329)^Blad1!$H$54</f>
        <v>1438.7994367317176</v>
      </c>
      <c r="G66" s="52">
        <f>($C66/1000)*Blad1!$I$54*(((MINI!$D$5-MINI!$F$5)/(LN((MINI!$D$5-MINI!$H$5)/(MINI!$F$5-MINI!$H$5))))/49.8329)^Blad1!$J$54</f>
        <v>1871.0992624410806</v>
      </c>
    </row>
    <row r="67" spans="3:14" x14ac:dyDescent="0.2">
      <c r="C67" s="11">
        <v>1200</v>
      </c>
      <c r="D67" s="90" t="s">
        <v>13</v>
      </c>
      <c r="E67" s="18">
        <f>($C67/1000)*Blad1!$E$54*(((MINI!$D$5-MINI!$F$5)/(LN((MINI!$D$5-MINI!$H$5)/(MINI!$F$5-MINI!$H$5))))/49.8329)^Blad1!$F$54</f>
        <v>1202.3995325250694</v>
      </c>
      <c r="F67" s="18">
        <f>($C67/1000)*Blad1!$G$54*(((MINI!$D$5-MINI!$F$5)/(LN((MINI!$D$5-MINI!$H$5)/(MINI!$F$5-MINI!$H$5))))/49.8329)^Blad1!$H$54</f>
        <v>1569.5993855255099</v>
      </c>
      <c r="G67" s="52">
        <f>($C67/1000)*Blad1!$I$54*(((MINI!$D$5-MINI!$F$5)/(LN((MINI!$D$5-MINI!$H$5)/(MINI!$F$5-MINI!$H$5))))/49.8329)^Blad1!$J$54</f>
        <v>2041.1991953902693</v>
      </c>
    </row>
    <row r="68" spans="3:14" x14ac:dyDescent="0.2">
      <c r="C68" s="11">
        <v>1400</v>
      </c>
      <c r="D68" s="90" t="s">
        <v>13</v>
      </c>
      <c r="E68" s="18">
        <f>($C68/1000)*Blad1!$E$54*(((MINI!$D$5-MINI!$F$5)/(LN((MINI!$D$5-MINI!$H$5)/(MINI!$F$5-MINI!$H$5))))/49.8329)^Blad1!$F$54</f>
        <v>1402.799454612581</v>
      </c>
      <c r="F68" s="18">
        <f>($C68/1000)*Blad1!$G$54*(((MINI!$D$5-MINI!$F$5)/(LN((MINI!$D$5-MINI!$H$5)/(MINI!$F$5-MINI!$H$5))))/49.8329)^Blad1!$H$54</f>
        <v>1831.1992831130949</v>
      </c>
      <c r="G68" s="52">
        <f>($C68/1000)*Blad1!$I$54*(((MINI!$D$5-MINI!$F$5)/(LN((MINI!$D$5-MINI!$H$5)/(MINI!$F$5-MINI!$H$5))))/49.8329)^Blad1!$J$54</f>
        <v>2381.3990612886473</v>
      </c>
    </row>
    <row r="69" spans="3:14" x14ac:dyDescent="0.2">
      <c r="C69" s="11">
        <v>1600</v>
      </c>
      <c r="D69" s="90" t="s">
        <v>13</v>
      </c>
      <c r="E69" s="18">
        <f>($C69/1000)*Blad1!$E$54*(((MINI!$D$5-MINI!$F$5)/(LN((MINI!$D$5-MINI!$H$5)/(MINI!$F$5-MINI!$H$5))))/49.8329)^Blad1!$F$54</f>
        <v>1603.1993767000927</v>
      </c>
      <c r="F69" s="18">
        <f>($C69/1000)*Blad1!$G$54*(((MINI!$D$5-MINI!$F$5)/(LN((MINI!$D$5-MINI!$H$5)/(MINI!$F$5-MINI!$H$5))))/49.8329)^Blad1!$H$54</f>
        <v>2092.7991807006802</v>
      </c>
      <c r="G69" s="52">
        <f>($C69/1000)*Blad1!$I$54*(((MINI!$D$5-MINI!$F$5)/(LN((MINI!$D$5-MINI!$H$5)/(MINI!$F$5-MINI!$H$5))))/49.8329)^Blad1!$J$54</f>
        <v>2721.5989271870262</v>
      </c>
    </row>
    <row r="70" spans="3:14" x14ac:dyDescent="0.2">
      <c r="C70" s="11">
        <v>1800</v>
      </c>
      <c r="D70" s="90" t="s">
        <v>13</v>
      </c>
      <c r="E70" s="18">
        <f>($C70/1000)*Blad1!$E$54*(((MINI!$D$5-MINI!$F$5)/(LN((MINI!$D$5-MINI!$H$5)/(MINI!$F$5-MINI!$H$5))))/49.8329)^Blad1!$F$54</f>
        <v>1803.5992987876043</v>
      </c>
      <c r="F70" s="18">
        <f>($C70/1000)*Blad1!$G$54*(((MINI!$D$5-MINI!$F$5)/(LN((MINI!$D$5-MINI!$H$5)/(MINI!$F$5-MINI!$H$5))))/49.8329)^Blad1!$H$54</f>
        <v>2354.3990782882652</v>
      </c>
      <c r="G70" s="52">
        <f>($C70/1000)*Blad1!$I$54*(((MINI!$D$5-MINI!$F$5)/(LN((MINI!$D$5-MINI!$H$5)/(MINI!$F$5-MINI!$H$5))))/49.8329)^Blad1!$J$54</f>
        <v>3061.7987930854042</v>
      </c>
    </row>
    <row r="71" spans="3:14" x14ac:dyDescent="0.2">
      <c r="C71" s="11">
        <v>2000</v>
      </c>
      <c r="D71" s="90" t="s">
        <v>13</v>
      </c>
      <c r="E71" s="18">
        <f>($C71/1000)*Blad1!$E$54*(((MINI!$D$5-MINI!$F$5)/(LN((MINI!$D$5-MINI!$H$5)/(MINI!$F$5-MINI!$H$5))))/49.8329)^Blad1!$F$54</f>
        <v>2003.9992208751157</v>
      </c>
      <c r="F71" s="18">
        <f>($C71/1000)*Blad1!$G$54*(((MINI!$D$5-MINI!$F$5)/(LN((MINI!$D$5-MINI!$H$5)/(MINI!$F$5-MINI!$H$5))))/49.8329)^Blad1!$H$54</f>
        <v>2615.9989758758502</v>
      </c>
      <c r="G71" s="52">
        <f>($C71/1000)*Blad1!$I$54*(((MINI!$D$5-MINI!$F$5)/(LN((MINI!$D$5-MINI!$H$5)/(MINI!$F$5-MINI!$H$5))))/49.8329)^Blad1!$J$54</f>
        <v>3401.9986589837827</v>
      </c>
    </row>
    <row r="72" spans="3:14" x14ac:dyDescent="0.2">
      <c r="C72" s="11">
        <v>2200</v>
      </c>
      <c r="D72" s="90" t="s">
        <v>13</v>
      </c>
      <c r="E72" s="18">
        <f>($C72/1000)*Blad1!$E$54*(((MINI!$D$5-MINI!$F$5)/(LN((MINI!$D$5-MINI!$H$5)/(MINI!$F$5-MINI!$H$5))))/49.8329)^Blad1!$F$54</f>
        <v>2204.3991429626271</v>
      </c>
      <c r="F72" s="18">
        <f>($C72/1000)*Blad1!$G$54*(((MINI!$D$5-MINI!$F$5)/(LN((MINI!$D$5-MINI!$H$5)/(MINI!$F$5-MINI!$H$5))))/49.8329)^Blad1!$H$54</f>
        <v>2877.5988734634352</v>
      </c>
      <c r="G72" s="52">
        <f>($C72/1000)*Blad1!$I$54*(((MINI!$D$5-MINI!$F$5)/(LN((MINI!$D$5-MINI!$H$5)/(MINI!$F$5-MINI!$H$5))))/49.8329)^Blad1!$J$54</f>
        <v>3742.1985248821611</v>
      </c>
    </row>
    <row r="73" spans="3:14" x14ac:dyDescent="0.2">
      <c r="C73" s="11">
        <v>2400</v>
      </c>
      <c r="D73" s="90" t="s">
        <v>13</v>
      </c>
      <c r="E73" s="18">
        <f>($C73/1000)*Blad1!$E$54*(((MINI!$D$5-MINI!$F$5)/(LN((MINI!$D$5-MINI!$H$5)/(MINI!$F$5-MINI!$H$5))))/49.8329)^Blad1!$F$54</f>
        <v>2404.7990650501388</v>
      </c>
      <c r="F73" s="18">
        <f>($C73/1000)*Blad1!$G$54*(((MINI!$D$5-MINI!$F$5)/(LN((MINI!$D$5-MINI!$H$5)/(MINI!$F$5-MINI!$H$5))))/49.8329)^Blad1!$H$54</f>
        <v>3139.1987710510198</v>
      </c>
      <c r="G73" s="52">
        <f>($C73/1000)*Blad1!$I$54*(((MINI!$D$5-MINI!$F$5)/(LN((MINI!$D$5-MINI!$H$5)/(MINI!$F$5-MINI!$H$5))))/49.8329)^Blad1!$J$54</f>
        <v>4082.3983907805386</v>
      </c>
    </row>
    <row r="74" spans="3:14" x14ac:dyDescent="0.2">
      <c r="C74" s="11">
        <v>2600</v>
      </c>
      <c r="D74" s="90" t="s">
        <v>13</v>
      </c>
      <c r="E74" s="18">
        <f>($C74/1000)*Blad1!$E$54*(((MINI!$D$5-MINI!$F$5)/(LN((MINI!$D$5-MINI!$H$5)/(MINI!$F$5-MINI!$H$5))))/49.8329)^Blad1!$F$54</f>
        <v>2605.1989871376509</v>
      </c>
      <c r="F74" s="18">
        <f>($C74/1000)*Blad1!$G$54*(((MINI!$D$5-MINI!$F$5)/(LN((MINI!$D$5-MINI!$H$5)/(MINI!$F$5-MINI!$H$5))))/49.8329)^Blad1!$H$54</f>
        <v>3400.7986686386052</v>
      </c>
      <c r="G74" s="52">
        <f>($C74/1000)*Blad1!$I$54*(((MINI!$D$5-MINI!$F$5)/(LN((MINI!$D$5-MINI!$H$5)/(MINI!$F$5-MINI!$H$5))))/49.8329)^Blad1!$J$54</f>
        <v>4422.5982566789171</v>
      </c>
    </row>
    <row r="75" spans="3:14" x14ac:dyDescent="0.2">
      <c r="C75" s="11">
        <v>2800</v>
      </c>
      <c r="D75" s="90" t="s">
        <v>13</v>
      </c>
      <c r="E75" s="18">
        <f>($C75/1000)*Blad1!$E$54*(((MINI!$D$5-MINI!$F$5)/(LN((MINI!$D$5-MINI!$H$5)/(MINI!$F$5-MINI!$H$5))))/49.8329)^Blad1!$F$54</f>
        <v>2805.5989092251621</v>
      </c>
      <c r="F75" s="18">
        <f>($C75/1000)*Blad1!$G$54*(((MINI!$D$5-MINI!$F$5)/(LN((MINI!$D$5-MINI!$H$5)/(MINI!$F$5-MINI!$H$5))))/49.8329)^Blad1!$H$54</f>
        <v>3662.3985662261898</v>
      </c>
      <c r="G75" s="52">
        <f>($C75/1000)*Blad1!$I$54*(((MINI!$D$5-MINI!$F$5)/(LN((MINI!$D$5-MINI!$H$5)/(MINI!$F$5-MINI!$H$5))))/49.8329)^Blad1!$J$54</f>
        <v>4762.7981225772946</v>
      </c>
    </row>
    <row r="76" spans="3:14" x14ac:dyDescent="0.2">
      <c r="C76" s="11">
        <v>3000</v>
      </c>
      <c r="D76" s="90" t="s">
        <v>13</v>
      </c>
      <c r="E76" s="18">
        <f>($C76/1000)*Blad1!$E$54*(((MINI!$D$5-MINI!$F$5)/(LN((MINI!$D$5-MINI!$H$5)/(MINI!$F$5-MINI!$H$5))))/49.8329)^Blad1!$F$54</f>
        <v>3005.9988313126737</v>
      </c>
      <c r="F76" s="18">
        <f>($C76/1000)*Blad1!$G$54*(((MINI!$D$5-MINI!$F$5)/(LN((MINI!$D$5-MINI!$H$5)/(MINI!$F$5-MINI!$H$5))))/49.8329)^Blad1!$H$54</f>
        <v>3923.9984638137748</v>
      </c>
      <c r="G76" s="52">
        <f>($C76/1000)*Blad1!$I$54*(((MINI!$D$5-MINI!$F$5)/(LN((MINI!$D$5-MINI!$H$5)/(MINI!$F$5-MINI!$H$5))))/49.8329)^Blad1!$J$54</f>
        <v>5102.997988475674</v>
      </c>
    </row>
    <row r="78" spans="3:14" ht="12.75" customHeight="1" x14ac:dyDescent="0.35">
      <c r="I78" s="106"/>
      <c r="J78" s="106"/>
      <c r="K78" s="106"/>
      <c r="L78" s="106"/>
      <c r="M78" s="106"/>
      <c r="N78" s="12"/>
    </row>
    <row r="79" spans="3:14" ht="12.75" customHeight="1" x14ac:dyDescent="0.35">
      <c r="I79" s="106"/>
      <c r="J79" s="106"/>
      <c r="K79" s="106"/>
      <c r="L79" s="106"/>
      <c r="M79" s="106"/>
      <c r="N79" s="12"/>
    </row>
    <row r="80" spans="3:14" ht="20.25" x14ac:dyDescent="0.3">
      <c r="C80" s="104" t="s">
        <v>17</v>
      </c>
      <c r="D80" s="105"/>
      <c r="E80" s="105"/>
      <c r="F80" s="105"/>
      <c r="G80" s="100"/>
      <c r="I80" s="107"/>
      <c r="J80" s="107"/>
      <c r="K80" s="107"/>
      <c r="L80" s="107"/>
      <c r="M80" s="107"/>
    </row>
    <row r="81" spans="3:13" x14ac:dyDescent="0.2">
      <c r="C81" s="48"/>
      <c r="D81" s="98" t="s">
        <v>12</v>
      </c>
      <c r="E81" s="99"/>
      <c r="F81" s="99"/>
      <c r="G81" s="100"/>
      <c r="K81" s="108"/>
      <c r="L81" s="108"/>
      <c r="M81" s="108"/>
    </row>
    <row r="82" spans="3:13" x14ac:dyDescent="0.2">
      <c r="C82" s="81"/>
      <c r="D82" s="101" t="s">
        <v>26</v>
      </c>
      <c r="E82" s="102"/>
      <c r="F82" s="102"/>
      <c r="G82" s="103"/>
      <c r="K82" s="42"/>
    </row>
    <row r="83" spans="3:13" x14ac:dyDescent="0.2">
      <c r="C83" s="82" t="s">
        <v>8</v>
      </c>
      <c r="D83" s="85">
        <v>80</v>
      </c>
      <c r="E83" s="86">
        <v>130</v>
      </c>
      <c r="F83" s="86">
        <v>180</v>
      </c>
      <c r="G83" s="87">
        <v>230</v>
      </c>
      <c r="I83" s="42"/>
      <c r="J83" s="42"/>
      <c r="K83" s="91"/>
      <c r="L83" s="91"/>
      <c r="M83" s="92"/>
    </row>
    <row r="84" spans="3:13" x14ac:dyDescent="0.2">
      <c r="C84" s="11">
        <v>500</v>
      </c>
      <c r="D84" s="90" t="s">
        <v>13</v>
      </c>
      <c r="E84" s="83">
        <f>($C84/1000)*Blad1!$E$75*(((MINI!$D$5-MINI!$F$5)/(LN((MINI!$D$5-MINI!$H$5)/(MINI!$F$5-MINI!$H$5))))/49.8329)^Blad1!$F$75</f>
        <v>544.49978830663702</v>
      </c>
      <c r="F84" s="83">
        <f>($C84/1000)*Blad1!$G$75*(((MINI!$D$5-MINI!$F$5)/(LN((MINI!$D$5-MINI!$H$5)/(MINI!$F$5-MINI!$H$5))))/49.8329)^Blad1!$H$75</f>
        <v>716.49971756669026</v>
      </c>
      <c r="G84" s="84">
        <f>($C84/1000)*Blad1!$I$75*(((MINI!$D$5-MINI!$F$5)/(LN((MINI!$D$5-MINI!$H$5)/(MINI!$F$5-MINI!$H$5))))/49.8329)^Blad1!$J$75</f>
        <v>939.49962712695992</v>
      </c>
      <c r="I84" s="92"/>
      <c r="J84" s="92"/>
      <c r="K84" s="93"/>
      <c r="L84" s="93"/>
      <c r="M84" s="94"/>
    </row>
    <row r="85" spans="3:13" x14ac:dyDescent="0.2">
      <c r="C85" s="11">
        <v>600</v>
      </c>
      <c r="D85" s="90" t="s">
        <v>13</v>
      </c>
      <c r="E85" s="18">
        <f>($C85/1000)*Blad1!$E$75*(((MINI!$D$5-MINI!$F$5)/(LN((MINI!$D$5-MINI!$H$5)/(MINI!$F$5-MINI!$H$5))))/49.8329)^Blad1!$F$75</f>
        <v>653.39974596796435</v>
      </c>
      <c r="F85" s="18">
        <f>($C85/1000)*Blad1!$G$75*(((MINI!$D$5-MINI!$F$5)/(LN((MINI!$D$5-MINI!$H$5)/(MINI!$F$5-MINI!$H$5))))/49.8329)^Blad1!$H$75</f>
        <v>859.79966108002827</v>
      </c>
      <c r="G85" s="52">
        <f>($C85/1000)*Blad1!$I$75*(((MINI!$D$5-MINI!$F$5)/(LN((MINI!$D$5-MINI!$H$5)/(MINI!$F$5-MINI!$H$5))))/49.8329)^Blad1!$J$75</f>
        <v>1127.3995525523519</v>
      </c>
      <c r="I85" s="92"/>
      <c r="J85" s="92"/>
      <c r="K85" s="46"/>
      <c r="L85" s="46"/>
      <c r="M85" s="95"/>
    </row>
    <row r="86" spans="3:13" x14ac:dyDescent="0.2">
      <c r="C86" s="11">
        <v>700</v>
      </c>
      <c r="D86" s="90" t="s">
        <v>13</v>
      </c>
      <c r="E86" s="18">
        <f>($C86/1000)*Blad1!$E$75*(((MINI!$D$5-MINI!$F$5)/(LN((MINI!$D$5-MINI!$H$5)/(MINI!$F$5-MINI!$H$5))))/49.8329)^Blad1!$F$75</f>
        <v>762.29970362929168</v>
      </c>
      <c r="F86" s="18">
        <f>($C86/1000)*Blad1!$G$75*(((MINI!$D$5-MINI!$F$5)/(LN((MINI!$D$5-MINI!$H$5)/(MINI!$F$5-MINI!$H$5))))/49.8329)^Blad1!$H$75</f>
        <v>1003.0996045933662</v>
      </c>
      <c r="G86" s="52">
        <f>($C86/1000)*Blad1!$I$75*(((MINI!$D$5-MINI!$F$5)/(LN((MINI!$D$5-MINI!$H$5)/(MINI!$F$5-MINI!$H$5))))/49.8329)^Blad1!$J$75</f>
        <v>1315.2994779777439</v>
      </c>
      <c r="I86" s="92"/>
      <c r="J86" s="92"/>
      <c r="K86" s="46"/>
      <c r="L86" s="46"/>
      <c r="M86" s="95"/>
    </row>
    <row r="87" spans="3:13" x14ac:dyDescent="0.2">
      <c r="C87" s="11">
        <v>800</v>
      </c>
      <c r="D87" s="90" t="s">
        <v>13</v>
      </c>
      <c r="E87" s="18">
        <f>($C87/1000)*Blad1!$E$75*(((MINI!$D$5-MINI!$F$5)/(LN((MINI!$D$5-MINI!$H$5)/(MINI!$F$5-MINI!$H$5))))/49.8329)^Blad1!$F$75</f>
        <v>871.19966129061925</v>
      </c>
      <c r="F87" s="18">
        <f>($C87/1000)*Blad1!$G$75*(((MINI!$D$5-MINI!$F$5)/(LN((MINI!$D$5-MINI!$H$5)/(MINI!$F$5-MINI!$H$5))))/49.8329)^Blad1!$H$75</f>
        <v>1146.3995481067045</v>
      </c>
      <c r="G87" s="52">
        <f>($C87/1000)*Blad1!$I$75*(((MINI!$D$5-MINI!$F$5)/(LN((MINI!$D$5-MINI!$H$5)/(MINI!$F$5-MINI!$H$5))))/49.8329)^Blad1!$J$75</f>
        <v>1503.1994034031359</v>
      </c>
      <c r="I87" s="92"/>
      <c r="J87" s="92"/>
      <c r="K87" s="46"/>
      <c r="L87" s="46"/>
      <c r="M87" s="95"/>
    </row>
    <row r="88" spans="3:13" x14ac:dyDescent="0.2">
      <c r="C88" s="11">
        <v>900</v>
      </c>
      <c r="D88" s="90" t="s">
        <v>13</v>
      </c>
      <c r="E88" s="18">
        <f>($C88/1000)*Blad1!$E$75*(((MINI!$D$5-MINI!$F$5)/(LN((MINI!$D$5-MINI!$H$5)/(MINI!$F$5-MINI!$H$5))))/49.8329)^Blad1!$F$75</f>
        <v>980.09961895194658</v>
      </c>
      <c r="F88" s="18">
        <f>($C88/1000)*Blad1!$G$75*(((MINI!$D$5-MINI!$F$5)/(LN((MINI!$D$5-MINI!$H$5)/(MINI!$F$5-MINI!$H$5))))/49.8329)^Blad1!$H$75</f>
        <v>1289.6994916200424</v>
      </c>
      <c r="G88" s="52">
        <f>($C88/1000)*Blad1!$I$75*(((MINI!$D$5-MINI!$F$5)/(LN((MINI!$D$5-MINI!$H$5)/(MINI!$F$5-MINI!$H$5))))/49.8329)^Blad1!$J$75</f>
        <v>1691.0993288285281</v>
      </c>
      <c r="I88" s="92"/>
      <c r="J88" s="92"/>
      <c r="K88" s="46"/>
      <c r="L88" s="46"/>
      <c r="M88" s="95"/>
    </row>
    <row r="89" spans="3:13" x14ac:dyDescent="0.2">
      <c r="C89" s="11">
        <v>1000</v>
      </c>
      <c r="D89" s="90" t="s">
        <v>13</v>
      </c>
      <c r="E89" s="18">
        <f>($C89/1000)*Blad1!$E$75*(((MINI!$D$5-MINI!$F$5)/(LN((MINI!$D$5-MINI!$H$5)/(MINI!$F$5-MINI!$H$5))))/49.8329)^Blad1!$F$75</f>
        <v>1088.999576613274</v>
      </c>
      <c r="F89" s="18">
        <f>($C89/1000)*Blad1!$G$75*(((MINI!$D$5-MINI!$F$5)/(LN((MINI!$D$5-MINI!$H$5)/(MINI!$F$5-MINI!$H$5))))/49.8329)^Blad1!$H$75</f>
        <v>1432.9994351333805</v>
      </c>
      <c r="G89" s="52">
        <f>($C89/1000)*Blad1!$I$75*(((MINI!$D$5-MINI!$F$5)/(LN((MINI!$D$5-MINI!$H$5)/(MINI!$F$5-MINI!$H$5))))/49.8329)^Blad1!$J$75</f>
        <v>1878.9992542539198</v>
      </c>
      <c r="I89" s="92"/>
      <c r="J89" s="92"/>
      <c r="K89" s="46"/>
      <c r="L89" s="46"/>
      <c r="M89" s="95"/>
    </row>
    <row r="90" spans="3:13" x14ac:dyDescent="0.2">
      <c r="C90" s="11">
        <v>1100</v>
      </c>
      <c r="D90" s="90" t="s">
        <v>13</v>
      </c>
      <c r="E90" s="18">
        <f>($C90/1000)*Blad1!$E$75*(((MINI!$D$5-MINI!$F$5)/(LN((MINI!$D$5-MINI!$H$5)/(MINI!$F$5-MINI!$H$5))))/49.8329)^Blad1!$F$75</f>
        <v>1197.8995342746014</v>
      </c>
      <c r="F90" s="18">
        <f>($C90/1000)*Blad1!$G$75*(((MINI!$D$5-MINI!$F$5)/(LN((MINI!$D$5-MINI!$H$5)/(MINI!$F$5-MINI!$H$5))))/49.8329)^Blad1!$H$75</f>
        <v>1576.2993786467187</v>
      </c>
      <c r="G90" s="52">
        <f>($C90/1000)*Blad1!$I$75*(((MINI!$D$5-MINI!$F$5)/(LN((MINI!$D$5-MINI!$H$5)/(MINI!$F$5-MINI!$H$5))))/49.8329)^Blad1!$J$75</f>
        <v>2066.8991796793121</v>
      </c>
      <c r="I90" s="92"/>
      <c r="J90" s="92"/>
      <c r="K90" s="46"/>
      <c r="L90" s="46"/>
      <c r="M90" s="95"/>
    </row>
    <row r="91" spans="3:13" x14ac:dyDescent="0.2">
      <c r="C91" s="11">
        <v>1200</v>
      </c>
      <c r="D91" s="90" t="s">
        <v>13</v>
      </c>
      <c r="E91" s="18">
        <f>($C91/1000)*Blad1!$E$75*(((MINI!$D$5-MINI!$F$5)/(LN((MINI!$D$5-MINI!$H$5)/(MINI!$F$5-MINI!$H$5))))/49.8329)^Blad1!$F$75</f>
        <v>1306.7994919359287</v>
      </c>
      <c r="F91" s="18">
        <f>($C91/1000)*Blad1!$G$75*(((MINI!$D$5-MINI!$F$5)/(LN((MINI!$D$5-MINI!$H$5)/(MINI!$F$5-MINI!$H$5))))/49.8329)^Blad1!$H$75</f>
        <v>1719.5993221600565</v>
      </c>
      <c r="G91" s="52">
        <f>($C91/1000)*Blad1!$I$75*(((MINI!$D$5-MINI!$F$5)/(LN((MINI!$D$5-MINI!$H$5)/(MINI!$F$5-MINI!$H$5))))/49.8329)^Blad1!$J$75</f>
        <v>2254.7991051047038</v>
      </c>
      <c r="I91" s="92"/>
      <c r="J91" s="92"/>
      <c r="K91" s="46"/>
      <c r="L91" s="46"/>
      <c r="M91" s="95"/>
    </row>
    <row r="92" spans="3:13" x14ac:dyDescent="0.2">
      <c r="C92" s="11">
        <v>1400</v>
      </c>
      <c r="D92" s="90" t="s">
        <v>13</v>
      </c>
      <c r="E92" s="18">
        <f>($C92/1000)*Blad1!$E$75*(((MINI!$D$5-MINI!$F$5)/(LN((MINI!$D$5-MINI!$H$5)/(MINI!$F$5-MINI!$H$5))))/49.8329)^Blad1!$F$75</f>
        <v>1524.5994072585834</v>
      </c>
      <c r="F92" s="18">
        <f>($C92/1000)*Blad1!$G$75*(((MINI!$D$5-MINI!$F$5)/(LN((MINI!$D$5-MINI!$H$5)/(MINI!$F$5-MINI!$H$5))))/49.8329)^Blad1!$H$75</f>
        <v>2006.1992091867323</v>
      </c>
      <c r="G92" s="52">
        <f>($C92/1000)*Blad1!$I$75*(((MINI!$D$5-MINI!$F$5)/(LN((MINI!$D$5-MINI!$H$5)/(MINI!$F$5-MINI!$H$5))))/49.8329)^Blad1!$J$75</f>
        <v>2630.5989559554878</v>
      </c>
      <c r="I92" s="92"/>
      <c r="J92" s="92"/>
      <c r="K92" s="46"/>
      <c r="L92" s="46"/>
      <c r="M92" s="95"/>
    </row>
    <row r="93" spans="3:13" x14ac:dyDescent="0.2">
      <c r="C93" s="11">
        <v>1600</v>
      </c>
      <c r="D93" s="90" t="s">
        <v>13</v>
      </c>
      <c r="E93" s="18">
        <f>($C93/1000)*Blad1!$E$75*(((MINI!$D$5-MINI!$F$5)/(LN((MINI!$D$5-MINI!$H$5)/(MINI!$F$5-MINI!$H$5))))/49.8329)^Blad1!$F$75</f>
        <v>1742.3993225812385</v>
      </c>
      <c r="F93" s="18">
        <f>($C93/1000)*Blad1!$G$75*(((MINI!$D$5-MINI!$F$5)/(LN((MINI!$D$5-MINI!$H$5)/(MINI!$F$5-MINI!$H$5))))/49.8329)^Blad1!$H$75</f>
        <v>2292.799096213409</v>
      </c>
      <c r="G93" s="52">
        <f>($C93/1000)*Blad1!$I$75*(((MINI!$D$5-MINI!$F$5)/(LN((MINI!$D$5-MINI!$H$5)/(MINI!$F$5-MINI!$H$5))))/49.8329)^Blad1!$J$75</f>
        <v>3006.3988068062718</v>
      </c>
      <c r="I93" s="92"/>
      <c r="J93" s="92"/>
      <c r="K93" s="46"/>
      <c r="L93" s="46"/>
      <c r="M93" s="95"/>
    </row>
    <row r="94" spans="3:13" x14ac:dyDescent="0.2">
      <c r="C94" s="11">
        <v>1800</v>
      </c>
      <c r="D94" s="90" t="s">
        <v>13</v>
      </c>
      <c r="E94" s="18">
        <f>($C94/1000)*Blad1!$E$75*(((MINI!$D$5-MINI!$F$5)/(LN((MINI!$D$5-MINI!$H$5)/(MINI!$F$5-MINI!$H$5))))/49.8329)^Blad1!$F$75</f>
        <v>1960.1992379038932</v>
      </c>
      <c r="F94" s="18">
        <f>($C94/1000)*Blad1!$G$75*(((MINI!$D$5-MINI!$F$5)/(LN((MINI!$D$5-MINI!$H$5)/(MINI!$F$5-MINI!$H$5))))/49.8329)^Blad1!$H$75</f>
        <v>2579.3989832400848</v>
      </c>
      <c r="G94" s="52">
        <f>($C94/1000)*Blad1!$I$75*(((MINI!$D$5-MINI!$F$5)/(LN((MINI!$D$5-MINI!$H$5)/(MINI!$F$5-MINI!$H$5))))/49.8329)^Blad1!$J$75</f>
        <v>3382.1986576570562</v>
      </c>
      <c r="I94" s="92"/>
      <c r="J94" s="92"/>
      <c r="K94" s="46"/>
      <c r="L94" s="46"/>
      <c r="M94" s="95"/>
    </row>
    <row r="95" spans="3:13" x14ac:dyDescent="0.2">
      <c r="C95" s="11">
        <v>2000</v>
      </c>
      <c r="D95" s="90" t="s">
        <v>13</v>
      </c>
      <c r="E95" s="18">
        <f>($C95/1000)*Blad1!$E$75*(((MINI!$D$5-MINI!$F$5)/(LN((MINI!$D$5-MINI!$H$5)/(MINI!$F$5-MINI!$H$5))))/49.8329)^Blad1!$F$75</f>
        <v>2177.9991532265481</v>
      </c>
      <c r="F95" s="18">
        <f>($C95/1000)*Blad1!$G$75*(((MINI!$D$5-MINI!$F$5)/(LN((MINI!$D$5-MINI!$H$5)/(MINI!$F$5-MINI!$H$5))))/49.8329)^Blad1!$H$75</f>
        <v>2865.9988702667611</v>
      </c>
      <c r="G95" s="52">
        <f>($C95/1000)*Blad1!$I$75*(((MINI!$D$5-MINI!$F$5)/(LN((MINI!$D$5-MINI!$H$5)/(MINI!$F$5-MINI!$H$5))))/49.8329)^Blad1!$J$75</f>
        <v>3757.9985085078397</v>
      </c>
      <c r="I95" s="92"/>
      <c r="J95" s="92"/>
      <c r="K95" s="46"/>
      <c r="L95" s="46"/>
      <c r="M95" s="95"/>
    </row>
    <row r="96" spans="3:13" x14ac:dyDescent="0.2">
      <c r="C96" s="11">
        <v>2200</v>
      </c>
      <c r="D96" s="90" t="s">
        <v>13</v>
      </c>
      <c r="E96" s="18">
        <f>($C96/1000)*Blad1!$E$75*(((MINI!$D$5-MINI!$F$5)/(LN((MINI!$D$5-MINI!$H$5)/(MINI!$F$5-MINI!$H$5))))/49.8329)^Blad1!$F$75</f>
        <v>2395.7990685492027</v>
      </c>
      <c r="F96" s="18">
        <f>($C96/1000)*Blad1!$G$75*(((MINI!$D$5-MINI!$F$5)/(LN((MINI!$D$5-MINI!$H$5)/(MINI!$F$5-MINI!$H$5))))/49.8329)^Blad1!$H$75</f>
        <v>3152.5987572934373</v>
      </c>
      <c r="G96" s="52">
        <f>($C96/1000)*Blad1!$I$75*(((MINI!$D$5-MINI!$F$5)/(LN((MINI!$D$5-MINI!$H$5)/(MINI!$F$5-MINI!$H$5))))/49.8329)^Blad1!$J$75</f>
        <v>4133.7983593586241</v>
      </c>
      <c r="I96" s="92"/>
      <c r="J96" s="92"/>
      <c r="K96" s="46"/>
      <c r="L96" s="46"/>
      <c r="M96" s="95"/>
    </row>
    <row r="97" spans="3:13" x14ac:dyDescent="0.2">
      <c r="C97" s="11">
        <v>2400</v>
      </c>
      <c r="D97" s="90" t="s">
        <v>13</v>
      </c>
      <c r="E97" s="18">
        <f>($C97/1000)*Blad1!$E$75*(((MINI!$D$5-MINI!$F$5)/(LN((MINI!$D$5-MINI!$H$5)/(MINI!$F$5-MINI!$H$5))))/49.8329)^Blad1!$F$75</f>
        <v>2613.5989838718574</v>
      </c>
      <c r="F97" s="18">
        <f>($C97/1000)*Blad1!$G$75*(((MINI!$D$5-MINI!$F$5)/(LN((MINI!$D$5-MINI!$H$5)/(MINI!$F$5-MINI!$H$5))))/49.8329)^Blad1!$H$75</f>
        <v>3439.1986443201131</v>
      </c>
      <c r="G97" s="52">
        <f>($C97/1000)*Blad1!$I$75*(((MINI!$D$5-MINI!$F$5)/(LN((MINI!$D$5-MINI!$H$5)/(MINI!$F$5-MINI!$H$5))))/49.8329)^Blad1!$J$75</f>
        <v>4509.5982102094076</v>
      </c>
      <c r="I97" s="92"/>
      <c r="J97" s="92"/>
      <c r="K97" s="46"/>
      <c r="L97" s="46"/>
      <c r="M97" s="95"/>
    </row>
    <row r="98" spans="3:13" x14ac:dyDescent="0.2">
      <c r="C98" s="11">
        <v>2600</v>
      </c>
      <c r="D98" s="90" t="s">
        <v>13</v>
      </c>
      <c r="E98" s="18">
        <f>($C98/1000)*Blad1!$E$75*(((MINI!$D$5-MINI!$F$5)/(LN((MINI!$D$5-MINI!$H$5)/(MINI!$F$5-MINI!$H$5))))/49.8329)^Blad1!$F$75</f>
        <v>2831.3988991945125</v>
      </c>
      <c r="F98" s="18">
        <f>($C98/1000)*Blad1!$G$75*(((MINI!$D$5-MINI!$F$5)/(LN((MINI!$D$5-MINI!$H$5)/(MINI!$F$5-MINI!$H$5))))/49.8329)^Blad1!$H$75</f>
        <v>3725.7985313467893</v>
      </c>
      <c r="G98" s="52">
        <f>($C98/1000)*Blad1!$I$75*(((MINI!$D$5-MINI!$F$5)/(LN((MINI!$D$5-MINI!$H$5)/(MINI!$F$5-MINI!$H$5))))/49.8329)^Blad1!$J$75</f>
        <v>4885.398061060192</v>
      </c>
      <c r="I98" s="92"/>
      <c r="J98" s="92"/>
      <c r="K98" s="46"/>
      <c r="L98" s="46"/>
      <c r="M98" s="95"/>
    </row>
    <row r="99" spans="3:13" x14ac:dyDescent="0.2">
      <c r="C99" s="11">
        <v>2800</v>
      </c>
      <c r="D99" s="90" t="s">
        <v>13</v>
      </c>
      <c r="E99" s="18">
        <f>($C99/1000)*Blad1!$E$75*(((MINI!$D$5-MINI!$F$5)/(LN((MINI!$D$5-MINI!$H$5)/(MINI!$F$5-MINI!$H$5))))/49.8329)^Blad1!$F$75</f>
        <v>3049.1988145171667</v>
      </c>
      <c r="F99" s="18">
        <f>($C99/1000)*Blad1!$G$75*(((MINI!$D$5-MINI!$F$5)/(LN((MINI!$D$5-MINI!$H$5)/(MINI!$F$5-MINI!$H$5))))/49.8329)^Blad1!$H$75</f>
        <v>4012.3984183734647</v>
      </c>
      <c r="G99" s="52">
        <f>($C99/1000)*Blad1!$I$75*(((MINI!$D$5-MINI!$F$5)/(LN((MINI!$D$5-MINI!$H$5)/(MINI!$F$5-MINI!$H$5))))/49.8329)^Blad1!$J$75</f>
        <v>5261.1979119109756</v>
      </c>
      <c r="I99" s="92"/>
      <c r="J99" s="92"/>
      <c r="K99" s="46"/>
      <c r="L99" s="46"/>
      <c r="M99" s="95"/>
    </row>
    <row r="100" spans="3:13" x14ac:dyDescent="0.2">
      <c r="C100" s="11">
        <v>3000</v>
      </c>
      <c r="D100" s="90" t="s">
        <v>13</v>
      </c>
      <c r="E100" s="18">
        <f>($C100/1000)*Blad1!$E$75*(((MINI!$D$5-MINI!$F$5)/(LN((MINI!$D$5-MINI!$H$5)/(MINI!$F$5-MINI!$H$5))))/49.8329)^Blad1!$F$75</f>
        <v>3266.9987298398219</v>
      </c>
      <c r="F100" s="18">
        <f>($C100/1000)*Blad1!$G$75*(((MINI!$D$5-MINI!$F$5)/(LN((MINI!$D$5-MINI!$H$5)/(MINI!$F$5-MINI!$H$5))))/49.8329)^Blad1!$H$75</f>
        <v>4298.9983054001414</v>
      </c>
      <c r="G100" s="52">
        <f>($C100/1000)*Blad1!$I$75*(((MINI!$D$5-MINI!$F$5)/(LN((MINI!$D$5-MINI!$H$5)/(MINI!$F$5-MINI!$H$5))))/49.8329)^Blad1!$J$75</f>
        <v>5636.99776276176</v>
      </c>
      <c r="I100" s="92"/>
      <c r="J100" s="92"/>
      <c r="K100" s="46"/>
      <c r="L100" s="46"/>
      <c r="M100" s="95"/>
    </row>
    <row r="104" spans="3:13" hidden="1" x14ac:dyDescent="0.2">
      <c r="C104" s="11">
        <v>1600</v>
      </c>
      <c r="D104" s="11"/>
      <c r="E104" s="18" t="e">
        <f>($C104/1000)*Blad1!#REF!*(((MINI!$D$5-MINI!$F$5)/(LN((MINI!$D$5-MINI!$H$5)/(MINI!$F$5-MINI!$H$5))))/49.8329)^Blad1!#REF!</f>
        <v>#REF!</v>
      </c>
      <c r="F104" s="18" t="e">
        <f>($C104/1000)*Blad1!#REF!*(((MINI!$D$5-MINI!$F$5)/(LN((MINI!$D$5-MINI!$H$5)/(MINI!$F$5-MINI!$H$5))))/49.8329)^Blad1!#REF!</f>
        <v>#REF!</v>
      </c>
      <c r="G104" s="51" t="e">
        <f>($C104/1000)*Blad1!#REF!*(((MINI!$D$5-MINI!$F$5)/(LN((MINI!$D$5-MINI!$H$5)/(MINI!$F$5-MINI!$H$5))))/49.8329)^Blad1!#REF!</f>
        <v>#REF!</v>
      </c>
    </row>
    <row r="105" spans="3:13" hidden="1" x14ac:dyDescent="0.2">
      <c r="C105" s="11">
        <v>1800</v>
      </c>
      <c r="D105" s="11"/>
      <c r="E105" s="18" t="e">
        <f>($C105/1000)*Blad1!#REF!*(((MINI!$D$5-MINI!$F$5)/(LN((MINI!$D$5-MINI!$H$5)/(MINI!$F$5-MINI!$H$5))))/49.8329)^Blad1!#REF!</f>
        <v>#REF!</v>
      </c>
      <c r="F105" s="18" t="e">
        <f>($C105/1000)*Blad1!#REF!*(((MINI!$D$5-MINI!$F$5)/(LN((MINI!$D$5-MINI!$H$5)/(MINI!$F$5-MINI!$H$5))))/49.8329)^Blad1!#REF!</f>
        <v>#REF!</v>
      </c>
      <c r="G105" s="51" t="e">
        <f>($C105/1000)*Blad1!#REF!*(((MINI!$D$5-MINI!$F$5)/(LN((MINI!$D$5-MINI!$H$5)/(MINI!$F$5-MINI!$H$5))))/49.8329)^Blad1!#REF!</f>
        <v>#REF!</v>
      </c>
    </row>
    <row r="106" spans="3:13" hidden="1" x14ac:dyDescent="0.2">
      <c r="C106" s="11">
        <v>2000</v>
      </c>
      <c r="D106" s="11"/>
      <c r="E106" s="18" t="e">
        <f>($C106/1000)*Blad1!#REF!*(((MINI!$D$5-MINI!$F$5)/(LN((MINI!$D$5-MINI!$H$5)/(MINI!$F$5-MINI!$H$5))))/49.8329)^Blad1!#REF!</f>
        <v>#REF!</v>
      </c>
      <c r="F106" s="18" t="e">
        <f>($C106/1000)*Blad1!#REF!*(((MINI!$D$5-MINI!$F$5)/(LN((MINI!$D$5-MINI!$H$5)/(MINI!$F$5-MINI!$H$5))))/49.8329)^Blad1!#REF!</f>
        <v>#REF!</v>
      </c>
      <c r="G106" s="51" t="e">
        <f>($C106/1000)*Blad1!#REF!*(((MINI!$D$5-MINI!$F$5)/(LN((MINI!$D$5-MINI!$H$5)/(MINI!$F$5-MINI!$H$5))))/49.8329)^Blad1!#REF!</f>
        <v>#REF!</v>
      </c>
    </row>
    <row r="107" spans="3:13" hidden="1" x14ac:dyDescent="0.2">
      <c r="C107" s="11">
        <v>2400</v>
      </c>
      <c r="D107" s="11"/>
      <c r="E107" s="18" t="e">
        <f>($C107/1000)*Blad1!#REF!*(((MINI!$D$5-MINI!$F$5)/(LN((MINI!$D$5-MINI!$H$5)/(MINI!$F$5-MINI!$H$5))))/49.8329)^Blad1!#REF!</f>
        <v>#REF!</v>
      </c>
      <c r="F107" s="18" t="e">
        <f>($C107/1000)*Blad1!#REF!*(((MINI!$D$5-MINI!$F$5)/(LN((MINI!$D$5-MINI!$H$5)/(MINI!$F$5-MINI!$H$5))))/49.8329)^Blad1!#REF!</f>
        <v>#REF!</v>
      </c>
      <c r="G107" s="51" t="e">
        <f>($C107/1000)*Blad1!#REF!*(((MINI!$D$5-MINI!$F$5)/(LN((MINI!$D$5-MINI!$H$5)/(MINI!$F$5-MINI!$H$5))))/49.8329)^Blad1!#REF!</f>
        <v>#REF!</v>
      </c>
    </row>
    <row r="108" spans="3:13" hidden="1" x14ac:dyDescent="0.2">
      <c r="C108" s="11">
        <v>2800</v>
      </c>
      <c r="D108" s="11"/>
      <c r="E108" s="18" t="e">
        <f>($C108/1000)*Blad1!#REF!*(((MINI!$D$5-MINI!$F$5)/(LN((MINI!$D$5-MINI!$H$5)/(MINI!$F$5-MINI!$H$5))))/49.8329)^Blad1!#REF!</f>
        <v>#REF!</v>
      </c>
      <c r="F108" s="18" t="e">
        <f>($C108/1000)*Blad1!#REF!*(((MINI!$D$5-MINI!$F$5)/(LN((MINI!$D$5-MINI!$H$5)/(MINI!$F$5-MINI!$H$5))))/49.8329)^Blad1!#REF!</f>
        <v>#REF!</v>
      </c>
      <c r="G108" s="51" t="e">
        <f>($C108/1000)*Blad1!#REF!*(((MINI!$D$5-MINI!$F$5)/(LN((MINI!$D$5-MINI!$H$5)/(MINI!$F$5-MINI!$H$5))))/49.8329)^Blad1!#REF!</f>
        <v>#REF!</v>
      </c>
    </row>
    <row r="111" spans="3:13" x14ac:dyDescent="0.2">
      <c r="C111" s="21" t="s">
        <v>9</v>
      </c>
      <c r="D111" s="21"/>
    </row>
    <row r="112" spans="3:13" x14ac:dyDescent="0.2">
      <c r="C112" s="21" t="s">
        <v>10</v>
      </c>
      <c r="D112" s="21"/>
    </row>
  </sheetData>
  <sheetProtection algorithmName="SHA-512" hashValue="RjTriRPih4ORjz4bUarmAZriLZmXASaqfnnG4GPpSswHATM0Aq+0ikBhVqe61yXp8d7ITBuNr8rrTbm/n64O1Q==" saltValue="NuiNeE2s3Ue1YPbrj4MW0w==" spinCount="100000" sheet="1" objects="1" scenarios="1"/>
  <mergeCells count="15">
    <mergeCell ref="D58:G58"/>
    <mergeCell ref="D34:G34"/>
    <mergeCell ref="C8:G8"/>
    <mergeCell ref="C32:G32"/>
    <mergeCell ref="D9:G9"/>
    <mergeCell ref="D10:G10"/>
    <mergeCell ref="C56:G56"/>
    <mergeCell ref="D33:G33"/>
    <mergeCell ref="D57:G57"/>
    <mergeCell ref="D81:G81"/>
    <mergeCell ref="D82:G82"/>
    <mergeCell ref="C80:G80"/>
    <mergeCell ref="I78:M79"/>
    <mergeCell ref="I80:M80"/>
    <mergeCell ref="K81:M81"/>
  </mergeCells>
  <phoneticPr fontId="2" type="noConversion"/>
  <pageMargins left="0.75" right="0.75" top="1" bottom="1" header="0.5" footer="0.5"/>
  <pageSetup paperSize="9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6"/>
  <sheetViews>
    <sheetView workbookViewId="0">
      <selection activeCell="N10" sqref="N10"/>
    </sheetView>
  </sheetViews>
  <sheetFormatPr defaultRowHeight="12.75" x14ac:dyDescent="0.2"/>
  <cols>
    <col min="1" max="1" width="7.42578125" customWidth="1"/>
    <col min="2" max="2" width="6.7109375" customWidth="1"/>
    <col min="3" max="3" width="12.85546875" style="5" customWidth="1"/>
    <col min="4" max="4" width="9.28515625" customWidth="1"/>
    <col min="5" max="5" width="14.28515625" customWidth="1"/>
    <col min="7" max="7" width="14.28515625" customWidth="1"/>
    <col min="8" max="8" width="9" customWidth="1"/>
    <col min="9" max="9" width="14.85546875" customWidth="1"/>
    <col min="10" max="10" width="9.140625" customWidth="1"/>
    <col min="11" max="11" width="0" hidden="1" customWidth="1"/>
    <col min="12" max="12" width="14" bestFit="1" customWidth="1"/>
  </cols>
  <sheetData>
    <row r="1" spans="1:13" x14ac:dyDescent="0.2">
      <c r="C1"/>
    </row>
    <row r="2" spans="1:13" x14ac:dyDescent="0.2">
      <c r="C2"/>
    </row>
    <row r="3" spans="1:13" ht="18.75" customHeight="1" thickBot="1" x14ac:dyDescent="0.25">
      <c r="C3" s="42" t="s">
        <v>18</v>
      </c>
    </row>
    <row r="4" spans="1:13" ht="28.5" customHeight="1" x14ac:dyDescent="0.2">
      <c r="A4" s="114" t="s">
        <v>23</v>
      </c>
      <c r="B4" s="126">
        <v>80</v>
      </c>
      <c r="C4" s="127"/>
      <c r="D4" s="128"/>
      <c r="E4" s="126">
        <v>130</v>
      </c>
      <c r="F4" s="129"/>
      <c r="G4" s="126">
        <v>180</v>
      </c>
      <c r="H4" s="129"/>
      <c r="I4" s="126">
        <v>230</v>
      </c>
      <c r="J4" s="129"/>
      <c r="K4" s="56"/>
      <c r="M4" t="s">
        <v>29</v>
      </c>
    </row>
    <row r="5" spans="1:13" ht="21.75" customHeight="1" x14ac:dyDescent="0.2">
      <c r="A5" s="115"/>
      <c r="B5" s="57" t="s">
        <v>1</v>
      </c>
      <c r="C5" s="120" t="s">
        <v>3</v>
      </c>
      <c r="D5" s="121"/>
      <c r="E5" s="122" t="s">
        <v>3</v>
      </c>
      <c r="F5" s="121"/>
      <c r="G5" s="122" t="s">
        <v>3</v>
      </c>
      <c r="H5" s="121"/>
      <c r="I5" s="122" t="s">
        <v>3</v>
      </c>
      <c r="J5" s="121"/>
      <c r="K5" s="58"/>
      <c r="M5" t="s">
        <v>30</v>
      </c>
    </row>
    <row r="6" spans="1:13" ht="16.7" customHeight="1" x14ac:dyDescent="0.2">
      <c r="A6" s="115"/>
      <c r="B6" s="59" t="s">
        <v>2</v>
      </c>
      <c r="C6" s="60" t="s">
        <v>0</v>
      </c>
      <c r="D6" s="61" t="s">
        <v>11</v>
      </c>
      <c r="E6" s="62" t="s">
        <v>0</v>
      </c>
      <c r="F6" s="61" t="s">
        <v>11</v>
      </c>
      <c r="G6" s="62" t="s">
        <v>0</v>
      </c>
      <c r="H6" s="61" t="s">
        <v>11</v>
      </c>
      <c r="I6" s="62" t="s">
        <v>0</v>
      </c>
      <c r="J6" s="61" t="s">
        <v>11</v>
      </c>
      <c r="K6" s="58"/>
    </row>
    <row r="7" spans="1:13" ht="16.7" customHeight="1" x14ac:dyDescent="0.2">
      <c r="A7" s="115"/>
      <c r="B7" s="63">
        <v>500</v>
      </c>
      <c r="C7" s="64">
        <f>$C$12*B7/1000</f>
        <v>0</v>
      </c>
      <c r="D7" s="65"/>
      <c r="E7" s="32">
        <f>$E$12*B7/1000</f>
        <v>212.5</v>
      </c>
      <c r="F7" s="65"/>
      <c r="G7" s="32">
        <f>$G$12*B7/1000</f>
        <v>347</v>
      </c>
      <c r="H7" s="66"/>
      <c r="I7" s="32">
        <f t="shared" ref="I7:I10" si="0">$I$12*B7/1000</f>
        <v>476.5</v>
      </c>
      <c r="J7" s="66"/>
      <c r="K7" s="58"/>
    </row>
    <row r="8" spans="1:13" ht="16.7" customHeight="1" x14ac:dyDescent="0.2">
      <c r="A8" s="115"/>
      <c r="B8" s="67">
        <v>600</v>
      </c>
      <c r="C8" s="64">
        <f>$C$12*B8/1000</f>
        <v>0</v>
      </c>
      <c r="D8" s="65"/>
      <c r="E8" s="32">
        <f>$E$12*B8/1000</f>
        <v>255</v>
      </c>
      <c r="F8" s="65"/>
      <c r="G8" s="32">
        <f>$G$12*B8/1000</f>
        <v>416.4</v>
      </c>
      <c r="H8" s="66"/>
      <c r="I8" s="32">
        <f t="shared" si="0"/>
        <v>571.79999999999995</v>
      </c>
      <c r="J8" s="66"/>
      <c r="K8" s="58"/>
    </row>
    <row r="9" spans="1:13" ht="16.7" customHeight="1" x14ac:dyDescent="0.2">
      <c r="A9" s="115"/>
      <c r="B9" s="63">
        <v>700</v>
      </c>
      <c r="C9" s="64">
        <f>$C$12*B9/1000</f>
        <v>0</v>
      </c>
      <c r="D9" s="65"/>
      <c r="E9" s="32">
        <f>$E$12*B9/1000</f>
        <v>297.5</v>
      </c>
      <c r="F9" s="65"/>
      <c r="G9" s="32">
        <f>$G$12*B9/1000</f>
        <v>485.8</v>
      </c>
      <c r="H9" s="66"/>
      <c r="I9" s="32">
        <f t="shared" si="0"/>
        <v>667.1</v>
      </c>
      <c r="J9" s="66"/>
      <c r="K9" s="58"/>
    </row>
    <row r="10" spans="1:13" ht="16.7" customHeight="1" x14ac:dyDescent="0.2">
      <c r="A10" s="115"/>
      <c r="B10" s="67">
        <v>800</v>
      </c>
      <c r="C10" s="64">
        <f>$C$12*B10/1000</f>
        <v>0</v>
      </c>
      <c r="D10" s="65"/>
      <c r="E10" s="32">
        <f>$E$12*B10/1000</f>
        <v>340</v>
      </c>
      <c r="F10" s="65"/>
      <c r="G10" s="32">
        <f>$G$12*B10/1000</f>
        <v>555.20000000000005</v>
      </c>
      <c r="H10" s="66"/>
      <c r="I10" s="32">
        <f t="shared" si="0"/>
        <v>762.4</v>
      </c>
      <c r="J10" s="66"/>
      <c r="K10" s="58"/>
    </row>
    <row r="11" spans="1:13" ht="16.7" customHeight="1" x14ac:dyDescent="0.2">
      <c r="A11" s="115"/>
      <c r="B11" s="63">
        <v>900</v>
      </c>
      <c r="C11" s="64">
        <f>$C$12*B11/1000</f>
        <v>0</v>
      </c>
      <c r="D11" s="65"/>
      <c r="E11" s="32">
        <f>$E$12*B11/1000</f>
        <v>382.5</v>
      </c>
      <c r="F11" s="65"/>
      <c r="G11" s="32">
        <f>$G$12*B11/1000</f>
        <v>624.6</v>
      </c>
      <c r="H11" s="66"/>
      <c r="I11" s="32">
        <f>$I$12*B11/1000</f>
        <v>857.7</v>
      </c>
      <c r="J11" s="66"/>
      <c r="K11" s="58"/>
    </row>
    <row r="12" spans="1:13" ht="16.7" customHeight="1" x14ac:dyDescent="0.2">
      <c r="A12" s="115"/>
      <c r="B12" s="67">
        <v>1000</v>
      </c>
      <c r="C12" s="45">
        <v>0</v>
      </c>
      <c r="D12" s="68">
        <v>0</v>
      </c>
      <c r="E12" s="37">
        <v>425</v>
      </c>
      <c r="F12" s="69">
        <v>1.42</v>
      </c>
      <c r="G12" s="37">
        <v>694</v>
      </c>
      <c r="H12" s="70">
        <v>1.42</v>
      </c>
      <c r="I12" s="37">
        <v>953</v>
      </c>
      <c r="J12" s="70">
        <v>1.42</v>
      </c>
      <c r="K12" s="71"/>
    </row>
    <row r="13" spans="1:13" ht="16.7" customHeight="1" x14ac:dyDescent="0.2">
      <c r="A13" s="115"/>
      <c r="B13" s="63">
        <v>1100</v>
      </c>
      <c r="C13" s="64">
        <f>$C$12*B13/1000</f>
        <v>0</v>
      </c>
      <c r="D13" s="65"/>
      <c r="E13" s="32">
        <f>$E$12*B13/1000</f>
        <v>467.5</v>
      </c>
      <c r="F13" s="65"/>
      <c r="G13" s="32">
        <f>$G$12*B13/1000</f>
        <v>763.4</v>
      </c>
      <c r="H13" s="66"/>
      <c r="I13" s="32">
        <f>$I$12*$B13/1000</f>
        <v>1048.3</v>
      </c>
      <c r="J13" s="66"/>
      <c r="K13" s="72"/>
    </row>
    <row r="14" spans="1:13" ht="16.7" customHeight="1" x14ac:dyDescent="0.2">
      <c r="A14" s="115"/>
      <c r="B14" s="67">
        <v>1200</v>
      </c>
      <c r="C14" s="64">
        <f t="shared" ref="C14:C23" si="1">$C$12*B14/1000</f>
        <v>0</v>
      </c>
      <c r="D14" s="65"/>
      <c r="E14" s="32">
        <f t="shared" ref="E14:E23" si="2">$E$12*B14/1000</f>
        <v>510</v>
      </c>
      <c r="F14" s="65"/>
      <c r="G14" s="32">
        <f t="shared" ref="G14:G23" si="3">$G$12*B14/1000</f>
        <v>832.8</v>
      </c>
      <c r="H14" s="66"/>
      <c r="I14" s="32">
        <f t="shared" ref="I14:I23" si="4">$I$12*$B14/1000</f>
        <v>1143.5999999999999</v>
      </c>
      <c r="J14" s="66"/>
      <c r="K14" s="58"/>
    </row>
    <row r="15" spans="1:13" ht="16.7" customHeight="1" x14ac:dyDescent="0.2">
      <c r="A15" s="115"/>
      <c r="B15" s="73">
        <v>1400</v>
      </c>
      <c r="C15" s="64">
        <f t="shared" si="1"/>
        <v>0</v>
      </c>
      <c r="D15" s="65"/>
      <c r="E15" s="32">
        <f t="shared" si="2"/>
        <v>595</v>
      </c>
      <c r="F15" s="65"/>
      <c r="G15" s="32">
        <f t="shared" si="3"/>
        <v>971.6</v>
      </c>
      <c r="H15" s="66"/>
      <c r="I15" s="32">
        <f t="shared" si="4"/>
        <v>1334.2</v>
      </c>
      <c r="J15" s="66"/>
      <c r="K15" s="58"/>
    </row>
    <row r="16" spans="1:13" ht="16.7" customHeight="1" x14ac:dyDescent="0.2">
      <c r="A16" s="115"/>
      <c r="B16" s="67">
        <v>1600</v>
      </c>
      <c r="C16" s="64">
        <f t="shared" si="1"/>
        <v>0</v>
      </c>
      <c r="D16" s="65"/>
      <c r="E16" s="32">
        <f t="shared" si="2"/>
        <v>680</v>
      </c>
      <c r="F16" s="65"/>
      <c r="G16" s="32">
        <f t="shared" si="3"/>
        <v>1110.4000000000001</v>
      </c>
      <c r="H16" s="66"/>
      <c r="I16" s="32">
        <f t="shared" si="4"/>
        <v>1524.8</v>
      </c>
      <c r="J16" s="66"/>
      <c r="K16" s="58"/>
    </row>
    <row r="17" spans="1:11" ht="16.7" customHeight="1" x14ac:dyDescent="0.2">
      <c r="A17" s="115"/>
      <c r="B17" s="73">
        <v>1800</v>
      </c>
      <c r="C17" s="64">
        <f t="shared" si="1"/>
        <v>0</v>
      </c>
      <c r="D17" s="65"/>
      <c r="E17" s="32">
        <f t="shared" si="2"/>
        <v>765</v>
      </c>
      <c r="F17" s="65"/>
      <c r="G17" s="32">
        <f t="shared" si="3"/>
        <v>1249.2</v>
      </c>
      <c r="H17" s="66"/>
      <c r="I17" s="32">
        <f t="shared" si="4"/>
        <v>1715.4</v>
      </c>
      <c r="J17" s="66"/>
      <c r="K17" s="58"/>
    </row>
    <row r="18" spans="1:11" ht="16.7" customHeight="1" x14ac:dyDescent="0.2">
      <c r="A18" s="115"/>
      <c r="B18" s="67">
        <v>2000</v>
      </c>
      <c r="C18" s="64">
        <f t="shared" si="1"/>
        <v>0</v>
      </c>
      <c r="D18" s="65"/>
      <c r="E18" s="32">
        <f t="shared" si="2"/>
        <v>850</v>
      </c>
      <c r="F18" s="65"/>
      <c r="G18" s="32">
        <f t="shared" si="3"/>
        <v>1388</v>
      </c>
      <c r="H18" s="66"/>
      <c r="I18" s="32">
        <f t="shared" si="4"/>
        <v>1906</v>
      </c>
      <c r="J18" s="66"/>
      <c r="K18" s="58"/>
    </row>
    <row r="19" spans="1:11" ht="16.7" customHeight="1" x14ac:dyDescent="0.2">
      <c r="A19" s="115"/>
      <c r="B19" s="67">
        <v>2200</v>
      </c>
      <c r="C19" s="64">
        <f t="shared" si="1"/>
        <v>0</v>
      </c>
      <c r="D19" s="65"/>
      <c r="E19" s="32">
        <f t="shared" si="2"/>
        <v>935</v>
      </c>
      <c r="F19" s="65"/>
      <c r="G19" s="32">
        <f t="shared" si="3"/>
        <v>1526.8</v>
      </c>
      <c r="H19" s="66"/>
      <c r="I19" s="32">
        <f t="shared" si="4"/>
        <v>2096.6</v>
      </c>
      <c r="J19" s="66"/>
      <c r="K19" s="58"/>
    </row>
    <row r="20" spans="1:11" ht="16.7" customHeight="1" x14ac:dyDescent="0.2">
      <c r="A20" s="115"/>
      <c r="B20" s="73">
        <v>2400</v>
      </c>
      <c r="C20" s="64">
        <f t="shared" si="1"/>
        <v>0</v>
      </c>
      <c r="D20" s="65"/>
      <c r="E20" s="32">
        <f t="shared" si="2"/>
        <v>1020</v>
      </c>
      <c r="F20" s="65"/>
      <c r="G20" s="32">
        <f t="shared" si="3"/>
        <v>1665.6</v>
      </c>
      <c r="H20" s="66"/>
      <c r="I20" s="32">
        <f t="shared" si="4"/>
        <v>2287.1999999999998</v>
      </c>
      <c r="J20" s="66"/>
      <c r="K20" s="58"/>
    </row>
    <row r="21" spans="1:11" ht="16.7" customHeight="1" x14ac:dyDescent="0.2">
      <c r="A21" s="115"/>
      <c r="B21" s="73">
        <v>2600</v>
      </c>
      <c r="C21" s="64">
        <f t="shared" si="1"/>
        <v>0</v>
      </c>
      <c r="D21" s="74"/>
      <c r="E21" s="32">
        <f t="shared" si="2"/>
        <v>1105</v>
      </c>
      <c r="F21" s="74"/>
      <c r="G21" s="32">
        <f t="shared" si="3"/>
        <v>1804.4</v>
      </c>
      <c r="H21" s="75"/>
      <c r="I21" s="32">
        <f t="shared" si="4"/>
        <v>2477.8000000000002</v>
      </c>
      <c r="J21" s="75"/>
      <c r="K21" s="58"/>
    </row>
    <row r="22" spans="1:11" ht="16.7" customHeight="1" thickBot="1" x14ac:dyDescent="0.25">
      <c r="A22" s="115"/>
      <c r="B22" s="76">
        <v>2800</v>
      </c>
      <c r="C22" s="77">
        <f t="shared" si="1"/>
        <v>0</v>
      </c>
      <c r="D22" s="78"/>
      <c r="E22" s="33">
        <f t="shared" si="2"/>
        <v>1190</v>
      </c>
      <c r="F22" s="78"/>
      <c r="G22" s="33">
        <f t="shared" si="3"/>
        <v>1943.2</v>
      </c>
      <c r="H22" s="79"/>
      <c r="I22" s="33">
        <f t="shared" si="4"/>
        <v>2668.4</v>
      </c>
      <c r="J22" s="79"/>
      <c r="K22" s="80"/>
    </row>
    <row r="23" spans="1:11" ht="16.7" customHeight="1" thickBot="1" x14ac:dyDescent="0.25">
      <c r="A23" s="53"/>
      <c r="B23" s="76">
        <v>3000</v>
      </c>
      <c r="C23" s="55">
        <f t="shared" si="1"/>
        <v>0</v>
      </c>
      <c r="D23" s="55"/>
      <c r="E23" s="55">
        <f t="shared" si="2"/>
        <v>1275</v>
      </c>
      <c r="F23" s="55"/>
      <c r="G23" s="55">
        <f t="shared" si="3"/>
        <v>2082</v>
      </c>
      <c r="H23" s="55"/>
      <c r="I23" s="55">
        <f t="shared" si="4"/>
        <v>2859</v>
      </c>
      <c r="J23" s="55"/>
      <c r="K23" s="80"/>
    </row>
    <row r="24" spans="1:11" ht="97.5" customHeight="1" thickBot="1" x14ac:dyDescent="0.25">
      <c r="A24" s="4"/>
      <c r="C24" s="41" t="s">
        <v>19</v>
      </c>
      <c r="D24" s="3"/>
      <c r="E24" s="3"/>
      <c r="F24" s="3"/>
      <c r="G24" s="3"/>
      <c r="H24" s="3"/>
      <c r="J24" t="s">
        <v>4</v>
      </c>
    </row>
    <row r="25" spans="1:11" ht="29.25" customHeight="1" x14ac:dyDescent="0.2">
      <c r="A25" s="114" t="s">
        <v>22</v>
      </c>
      <c r="B25" s="116">
        <v>80</v>
      </c>
      <c r="C25" s="117"/>
      <c r="D25" s="118"/>
      <c r="E25" s="116">
        <v>130</v>
      </c>
      <c r="F25" s="119"/>
      <c r="G25" s="116">
        <v>180</v>
      </c>
      <c r="H25" s="119"/>
      <c r="I25" s="116">
        <v>230</v>
      </c>
      <c r="J25" s="119"/>
      <c r="K25" s="49"/>
    </row>
    <row r="26" spans="1:11" ht="22.5" customHeight="1" x14ac:dyDescent="0.2">
      <c r="A26" s="115"/>
      <c r="B26" s="22" t="s">
        <v>1</v>
      </c>
      <c r="C26" s="123" t="s">
        <v>3</v>
      </c>
      <c r="D26" s="124"/>
      <c r="E26" s="125" t="s">
        <v>3</v>
      </c>
      <c r="F26" s="124"/>
      <c r="G26" s="125" t="s">
        <v>3</v>
      </c>
      <c r="H26" s="124"/>
      <c r="I26" s="125" t="s">
        <v>3</v>
      </c>
      <c r="J26" s="124"/>
    </row>
    <row r="27" spans="1:11" ht="21" customHeight="1" x14ac:dyDescent="0.2">
      <c r="A27" s="115"/>
      <c r="B27" s="23" t="s">
        <v>2</v>
      </c>
      <c r="C27" s="8" t="s">
        <v>0</v>
      </c>
      <c r="D27" s="1" t="s">
        <v>11</v>
      </c>
      <c r="E27" s="9" t="s">
        <v>0</v>
      </c>
      <c r="F27" s="1" t="s">
        <v>11</v>
      </c>
      <c r="G27" s="28" t="s">
        <v>0</v>
      </c>
      <c r="H27" s="29" t="s">
        <v>11</v>
      </c>
      <c r="I27" s="9" t="s">
        <v>0</v>
      </c>
      <c r="J27" s="1" t="s">
        <v>11</v>
      </c>
    </row>
    <row r="28" spans="1:11" ht="15" customHeight="1" x14ac:dyDescent="0.2">
      <c r="A28" s="115"/>
      <c r="B28" s="25">
        <v>500</v>
      </c>
      <c r="C28" s="39">
        <f>$C$33*B28/1000</f>
        <v>164.5</v>
      </c>
      <c r="D28" s="2"/>
      <c r="E28" s="30">
        <f>$E$33*B28/1000</f>
        <v>252.5</v>
      </c>
      <c r="F28" s="26"/>
      <c r="G28" s="30">
        <f>$G$33*B28/1000</f>
        <v>423.5</v>
      </c>
      <c r="H28" s="26"/>
      <c r="I28" s="30">
        <f t="shared" ref="I28:I31" si="5">$I$33*B28/1000</f>
        <v>597.5</v>
      </c>
      <c r="J28" s="26"/>
    </row>
    <row r="29" spans="1:11" ht="16.5" customHeight="1" x14ac:dyDescent="0.2">
      <c r="A29" s="115"/>
      <c r="B29" s="24">
        <v>600</v>
      </c>
      <c r="C29" s="39">
        <f>$C$33*B29/1000</f>
        <v>197.4</v>
      </c>
      <c r="D29" s="2"/>
      <c r="E29" s="30">
        <f>$E$33*B29/1000</f>
        <v>303</v>
      </c>
      <c r="F29" s="26"/>
      <c r="G29" s="30">
        <f>$G$33*B29/1000</f>
        <v>508.2</v>
      </c>
      <c r="H29" s="26"/>
      <c r="I29" s="30">
        <f t="shared" si="5"/>
        <v>717</v>
      </c>
      <c r="J29" s="26"/>
    </row>
    <row r="30" spans="1:11" ht="15.75" customHeight="1" x14ac:dyDescent="0.2">
      <c r="A30" s="115"/>
      <c r="B30" s="25">
        <v>700</v>
      </c>
      <c r="C30" s="39">
        <f>$C$33*B30/1000</f>
        <v>230.3</v>
      </c>
      <c r="D30" s="2"/>
      <c r="E30" s="30">
        <f>$E$33*B30/1000</f>
        <v>353.5</v>
      </c>
      <c r="F30" s="26"/>
      <c r="G30" s="30">
        <f>$G$33*B30/1000</f>
        <v>592.9</v>
      </c>
      <c r="H30" s="26"/>
      <c r="I30" s="30">
        <f t="shared" si="5"/>
        <v>836.5</v>
      </c>
      <c r="J30" s="26"/>
    </row>
    <row r="31" spans="1:11" ht="15.75" customHeight="1" x14ac:dyDescent="0.2">
      <c r="A31" s="115"/>
      <c r="B31" s="24">
        <v>800</v>
      </c>
      <c r="C31" s="39">
        <f>$C$33*B31/1000</f>
        <v>263.2</v>
      </c>
      <c r="D31" s="2"/>
      <c r="E31" s="30">
        <f>$E$33*B31/1000</f>
        <v>404</v>
      </c>
      <c r="F31" s="26"/>
      <c r="G31" s="30">
        <f>$G$33*B31/1000</f>
        <v>677.6</v>
      </c>
      <c r="H31" s="26"/>
      <c r="I31" s="30">
        <f t="shared" si="5"/>
        <v>956</v>
      </c>
      <c r="J31" s="26"/>
      <c r="K31" s="42"/>
    </row>
    <row r="32" spans="1:11" ht="16.5" customHeight="1" x14ac:dyDescent="0.2">
      <c r="A32" s="115"/>
      <c r="B32" s="25">
        <v>900</v>
      </c>
      <c r="C32" s="39">
        <f>$C$33*B32/1000</f>
        <v>296.10000000000002</v>
      </c>
      <c r="D32" s="2"/>
      <c r="E32" s="30">
        <f>$E$33*B32/1000</f>
        <v>454.5</v>
      </c>
      <c r="F32" s="26"/>
      <c r="G32" s="30">
        <f>$G$33*B32/1000</f>
        <v>762.3</v>
      </c>
      <c r="H32" s="26"/>
      <c r="I32" s="30">
        <f>$I$33*B32/1000</f>
        <v>1075.5</v>
      </c>
      <c r="J32" s="26"/>
    </row>
    <row r="33" spans="1:11" ht="16.5" customHeight="1" x14ac:dyDescent="0.2">
      <c r="A33" s="115"/>
      <c r="B33" s="24">
        <v>1000</v>
      </c>
      <c r="C33" s="7">
        <v>329</v>
      </c>
      <c r="D33" s="35">
        <v>1.41</v>
      </c>
      <c r="E33" s="34">
        <v>505</v>
      </c>
      <c r="F33" s="38">
        <v>1.42</v>
      </c>
      <c r="G33" s="34">
        <v>847</v>
      </c>
      <c r="H33" s="36">
        <v>1.42</v>
      </c>
      <c r="I33" s="34">
        <v>1195</v>
      </c>
      <c r="J33" s="38">
        <v>1.42</v>
      </c>
      <c r="K33" s="46"/>
    </row>
    <row r="34" spans="1:11" ht="18.75" customHeight="1" x14ac:dyDescent="0.2">
      <c r="A34" s="115"/>
      <c r="B34" s="25">
        <v>1100</v>
      </c>
      <c r="C34" s="39">
        <f>$C$33*B34/1000</f>
        <v>361.9</v>
      </c>
      <c r="D34" s="2"/>
      <c r="E34" s="30">
        <f>$E$33*B34/1000</f>
        <v>555.5</v>
      </c>
      <c r="F34" s="26"/>
      <c r="G34" s="30">
        <f>$G$33*B34/1000</f>
        <v>931.7</v>
      </c>
      <c r="H34" s="26"/>
      <c r="I34" s="30">
        <f>$I$33*B34/1000</f>
        <v>1314.5</v>
      </c>
      <c r="J34" s="26"/>
      <c r="K34" s="47"/>
    </row>
    <row r="35" spans="1:11" ht="17.25" customHeight="1" x14ac:dyDescent="0.2">
      <c r="A35" s="115"/>
      <c r="B35" s="24">
        <v>1200</v>
      </c>
      <c r="C35" s="39">
        <f t="shared" ref="C35:C44" si="6">$C$33*B35/1000</f>
        <v>394.8</v>
      </c>
      <c r="D35" s="2"/>
      <c r="E35" s="30">
        <f t="shared" ref="E35:E44" si="7">$E$33*B35/1000</f>
        <v>606</v>
      </c>
      <c r="F35" s="26"/>
      <c r="G35" s="30">
        <f t="shared" ref="G35:G44" si="8">$G$33*B35/1000</f>
        <v>1016.4</v>
      </c>
      <c r="H35" s="26"/>
      <c r="I35" s="30">
        <f t="shared" ref="I35:I44" si="9">$I$33*B35/1000</f>
        <v>1434</v>
      </c>
      <c r="J35" s="26"/>
    </row>
    <row r="36" spans="1:11" ht="17.25" customHeight="1" x14ac:dyDescent="0.2">
      <c r="A36" s="115"/>
      <c r="B36" s="43">
        <v>1400</v>
      </c>
      <c r="C36" s="39">
        <f t="shared" si="6"/>
        <v>460.6</v>
      </c>
      <c r="D36" s="2"/>
      <c r="E36" s="30">
        <f t="shared" si="7"/>
        <v>707</v>
      </c>
      <c r="F36" s="26"/>
      <c r="G36" s="30">
        <f t="shared" si="8"/>
        <v>1185.8</v>
      </c>
      <c r="H36" s="26"/>
      <c r="I36" s="30">
        <f t="shared" si="9"/>
        <v>1673</v>
      </c>
      <c r="J36" s="26"/>
    </row>
    <row r="37" spans="1:11" ht="16.5" customHeight="1" x14ac:dyDescent="0.2">
      <c r="A37" s="115"/>
      <c r="B37" s="24">
        <v>1600</v>
      </c>
      <c r="C37" s="39">
        <f t="shared" si="6"/>
        <v>526.4</v>
      </c>
      <c r="D37" s="2"/>
      <c r="E37" s="30">
        <f t="shared" si="7"/>
        <v>808</v>
      </c>
      <c r="F37" s="26"/>
      <c r="G37" s="30">
        <f t="shared" si="8"/>
        <v>1355.2</v>
      </c>
      <c r="H37" s="26"/>
      <c r="I37" s="30">
        <f t="shared" si="9"/>
        <v>1912</v>
      </c>
      <c r="J37" s="26"/>
    </row>
    <row r="38" spans="1:11" ht="15.75" customHeight="1" x14ac:dyDescent="0.2">
      <c r="A38" s="115"/>
      <c r="B38" s="43">
        <v>1800</v>
      </c>
      <c r="C38" s="39">
        <f t="shared" si="6"/>
        <v>592.20000000000005</v>
      </c>
      <c r="D38" s="2"/>
      <c r="E38" s="30">
        <f t="shared" si="7"/>
        <v>909</v>
      </c>
      <c r="F38" s="26"/>
      <c r="G38" s="30">
        <f t="shared" si="8"/>
        <v>1524.6</v>
      </c>
      <c r="H38" s="26"/>
      <c r="I38" s="30">
        <f t="shared" si="9"/>
        <v>2151</v>
      </c>
      <c r="J38" s="26"/>
    </row>
    <row r="39" spans="1:11" ht="17.25" customHeight="1" x14ac:dyDescent="0.2">
      <c r="A39" s="115"/>
      <c r="B39" s="24">
        <v>2000</v>
      </c>
      <c r="C39" s="39">
        <f t="shared" si="6"/>
        <v>658</v>
      </c>
      <c r="D39" s="2"/>
      <c r="E39" s="30">
        <f t="shared" si="7"/>
        <v>1010</v>
      </c>
      <c r="F39" s="26"/>
      <c r="G39" s="30">
        <f t="shared" si="8"/>
        <v>1694</v>
      </c>
      <c r="H39" s="26"/>
      <c r="I39" s="30">
        <f t="shared" si="9"/>
        <v>2390</v>
      </c>
      <c r="J39" s="26"/>
    </row>
    <row r="40" spans="1:11" ht="17.25" customHeight="1" x14ac:dyDescent="0.2">
      <c r="A40" s="115"/>
      <c r="B40" s="24">
        <v>2200</v>
      </c>
      <c r="C40" s="39">
        <f t="shared" si="6"/>
        <v>723.8</v>
      </c>
      <c r="D40" s="2"/>
      <c r="E40" s="30">
        <f t="shared" si="7"/>
        <v>1111</v>
      </c>
      <c r="F40" s="26"/>
      <c r="G40" s="30">
        <f t="shared" si="8"/>
        <v>1863.4</v>
      </c>
      <c r="H40" s="26"/>
      <c r="I40" s="30">
        <f t="shared" si="9"/>
        <v>2629</v>
      </c>
      <c r="J40" s="26"/>
    </row>
    <row r="41" spans="1:11" ht="18.75" customHeight="1" x14ac:dyDescent="0.2">
      <c r="A41" s="115"/>
      <c r="B41" s="43">
        <v>2400</v>
      </c>
      <c r="C41" s="39">
        <f t="shared" si="6"/>
        <v>789.6</v>
      </c>
      <c r="D41" s="2"/>
      <c r="E41" s="30">
        <f t="shared" si="7"/>
        <v>1212</v>
      </c>
      <c r="F41" s="26"/>
      <c r="G41" s="30">
        <f t="shared" si="8"/>
        <v>2032.8</v>
      </c>
      <c r="H41" s="26"/>
      <c r="I41" s="30">
        <f t="shared" si="9"/>
        <v>2868</v>
      </c>
      <c r="J41" s="26"/>
    </row>
    <row r="42" spans="1:11" ht="18.75" customHeight="1" x14ac:dyDescent="0.2">
      <c r="A42" s="115"/>
      <c r="B42" s="43">
        <v>2600</v>
      </c>
      <c r="C42" s="39">
        <f t="shared" si="6"/>
        <v>855.4</v>
      </c>
      <c r="D42" s="2"/>
      <c r="E42" s="30">
        <f t="shared" si="7"/>
        <v>1313</v>
      </c>
      <c r="F42" s="26"/>
      <c r="G42" s="30">
        <f t="shared" si="8"/>
        <v>2202.1999999999998</v>
      </c>
      <c r="H42" s="26"/>
      <c r="I42" s="30">
        <f t="shared" si="9"/>
        <v>3107</v>
      </c>
      <c r="J42" s="26"/>
    </row>
    <row r="43" spans="1:11" ht="18.75" customHeight="1" thickBot="1" x14ac:dyDescent="0.25">
      <c r="A43" s="115"/>
      <c r="B43" s="44">
        <v>2800</v>
      </c>
      <c r="C43" s="40">
        <f t="shared" si="6"/>
        <v>921.2</v>
      </c>
      <c r="D43" s="10"/>
      <c r="E43" s="31">
        <f t="shared" si="7"/>
        <v>1414</v>
      </c>
      <c r="F43" s="27"/>
      <c r="G43" s="31">
        <f t="shared" si="8"/>
        <v>2371.6</v>
      </c>
      <c r="H43" s="27"/>
      <c r="I43" s="31">
        <f t="shared" si="9"/>
        <v>3346</v>
      </c>
      <c r="J43" s="27"/>
      <c r="K43" s="50"/>
    </row>
    <row r="44" spans="1:11" ht="18.75" customHeight="1" thickBot="1" x14ac:dyDescent="0.25">
      <c r="A44" s="53"/>
      <c r="B44" s="44">
        <v>3000</v>
      </c>
      <c r="C44" s="54">
        <f t="shared" si="6"/>
        <v>987</v>
      </c>
      <c r="D44" s="54"/>
      <c r="E44" s="54">
        <f t="shared" si="7"/>
        <v>1515</v>
      </c>
      <c r="F44" s="54"/>
      <c r="G44" s="54">
        <f t="shared" si="8"/>
        <v>2541</v>
      </c>
      <c r="H44" s="54"/>
      <c r="I44" s="54">
        <f t="shared" si="9"/>
        <v>3585</v>
      </c>
      <c r="J44" s="54"/>
      <c r="K44" s="50"/>
    </row>
    <row r="45" spans="1:11" ht="97.5" customHeight="1" thickBot="1" x14ac:dyDescent="0.25">
      <c r="A45" s="4"/>
      <c r="C45" s="41" t="s">
        <v>20</v>
      </c>
      <c r="D45" s="3"/>
      <c r="E45" s="3"/>
      <c r="F45" s="3"/>
      <c r="G45" s="3"/>
      <c r="H45" s="3"/>
    </row>
    <row r="46" spans="1:11" ht="27" customHeight="1" x14ac:dyDescent="0.2">
      <c r="A46" s="114" t="s">
        <v>24</v>
      </c>
      <c r="B46" s="116">
        <v>80</v>
      </c>
      <c r="C46" s="117"/>
      <c r="D46" s="118"/>
      <c r="E46" s="116">
        <v>130</v>
      </c>
      <c r="F46" s="119"/>
      <c r="G46" s="116">
        <v>180</v>
      </c>
      <c r="H46" s="119"/>
      <c r="I46" s="116">
        <v>230</v>
      </c>
      <c r="J46" s="119"/>
      <c r="K46" s="49"/>
    </row>
    <row r="47" spans="1:11" ht="20.25" customHeight="1" x14ac:dyDescent="0.2">
      <c r="A47" s="115"/>
      <c r="B47" s="22" t="s">
        <v>1</v>
      </c>
      <c r="C47" s="123" t="s">
        <v>3</v>
      </c>
      <c r="D47" s="124"/>
      <c r="E47" s="125" t="s">
        <v>3</v>
      </c>
      <c r="F47" s="124"/>
      <c r="G47" s="125" t="s">
        <v>3</v>
      </c>
      <c r="H47" s="124"/>
      <c r="I47" s="125" t="s">
        <v>3</v>
      </c>
      <c r="J47" s="124"/>
    </row>
    <row r="48" spans="1:11" ht="16.899999999999999" customHeight="1" x14ac:dyDescent="0.2">
      <c r="A48" s="115"/>
      <c r="B48" s="23" t="s">
        <v>2</v>
      </c>
      <c r="C48" s="8" t="s">
        <v>0</v>
      </c>
      <c r="D48" s="1" t="s">
        <v>11</v>
      </c>
      <c r="E48" s="9" t="s">
        <v>0</v>
      </c>
      <c r="F48" s="1" t="s">
        <v>11</v>
      </c>
      <c r="G48" s="9" t="s">
        <v>0</v>
      </c>
      <c r="H48" s="1" t="s">
        <v>11</v>
      </c>
      <c r="I48" s="9" t="s">
        <v>0</v>
      </c>
      <c r="J48" s="1" t="s">
        <v>11</v>
      </c>
    </row>
    <row r="49" spans="1:11" ht="16.899999999999999" customHeight="1" x14ac:dyDescent="0.2">
      <c r="A49" s="115"/>
      <c r="B49" s="25">
        <v>500</v>
      </c>
      <c r="C49" s="39">
        <f>$C$54*B49/1000</f>
        <v>269.5</v>
      </c>
      <c r="D49" s="2"/>
      <c r="E49" s="32">
        <f>$E$54*B49/1000</f>
        <v>501</v>
      </c>
      <c r="F49" s="2"/>
      <c r="G49" s="30">
        <f>$G$54*B49/1000</f>
        <v>654</v>
      </c>
      <c r="H49" s="26"/>
      <c r="I49" s="32">
        <f t="shared" ref="I49:I52" si="10">$I$54*B49/1000</f>
        <v>850.5</v>
      </c>
      <c r="J49" s="2"/>
    </row>
    <row r="50" spans="1:11" ht="16.899999999999999" customHeight="1" x14ac:dyDescent="0.2">
      <c r="A50" s="115"/>
      <c r="B50" s="24">
        <v>600</v>
      </c>
      <c r="C50" s="39">
        <f>$C$54*B50/1000</f>
        <v>323.39999999999998</v>
      </c>
      <c r="D50" s="2"/>
      <c r="E50" s="32">
        <f>$E$54*B50/1000</f>
        <v>601.20000000000005</v>
      </c>
      <c r="F50" s="2"/>
      <c r="G50" s="30">
        <f>$G$54*B50/1000</f>
        <v>784.8</v>
      </c>
      <c r="H50" s="26"/>
      <c r="I50" s="32">
        <f t="shared" si="10"/>
        <v>1020.6</v>
      </c>
      <c r="J50" s="2"/>
    </row>
    <row r="51" spans="1:11" ht="16.899999999999999" customHeight="1" x14ac:dyDescent="0.2">
      <c r="A51" s="115"/>
      <c r="B51" s="25">
        <v>700</v>
      </c>
      <c r="C51" s="39">
        <f>$C$54*B51/1000</f>
        <v>377.3</v>
      </c>
      <c r="D51" s="2"/>
      <c r="E51" s="32">
        <f>$E$54*B51/1000</f>
        <v>701.4</v>
      </c>
      <c r="F51" s="2"/>
      <c r="G51" s="30">
        <f>$G$54*B51/1000</f>
        <v>915.6</v>
      </c>
      <c r="H51" s="26"/>
      <c r="I51" s="32">
        <f t="shared" si="10"/>
        <v>1190.7</v>
      </c>
      <c r="J51" s="2"/>
    </row>
    <row r="52" spans="1:11" ht="16.899999999999999" customHeight="1" x14ac:dyDescent="0.2">
      <c r="A52" s="115"/>
      <c r="B52" s="24">
        <v>800</v>
      </c>
      <c r="C52" s="39">
        <f>$C$54*B52/1000</f>
        <v>431.2</v>
      </c>
      <c r="D52" s="2"/>
      <c r="E52" s="32">
        <f>$E$54*B52/1000</f>
        <v>801.6</v>
      </c>
      <c r="F52" s="2"/>
      <c r="G52" s="30">
        <f>$G$54*B52/1000</f>
        <v>1046.4000000000001</v>
      </c>
      <c r="H52" s="26"/>
      <c r="I52" s="32">
        <f t="shared" si="10"/>
        <v>1360.8</v>
      </c>
      <c r="J52" s="2"/>
      <c r="K52" s="42"/>
    </row>
    <row r="53" spans="1:11" ht="16.899999999999999" customHeight="1" x14ac:dyDescent="0.2">
      <c r="A53" s="115"/>
      <c r="B53" s="25">
        <v>900</v>
      </c>
      <c r="C53" s="39">
        <f>$C$54*B53/1000</f>
        <v>485.1</v>
      </c>
      <c r="D53" s="2"/>
      <c r="E53" s="32">
        <f>$E$54*B53/1000</f>
        <v>901.8</v>
      </c>
      <c r="F53" s="2"/>
      <c r="G53" s="30">
        <f>$G$54*B53/1000</f>
        <v>1177.2</v>
      </c>
      <c r="H53" s="26"/>
      <c r="I53" s="32">
        <f>$I$54*B53/1000</f>
        <v>1530.9</v>
      </c>
      <c r="J53" s="2"/>
    </row>
    <row r="54" spans="1:11" ht="16.899999999999999" customHeight="1" x14ac:dyDescent="0.2">
      <c r="A54" s="115"/>
      <c r="B54" s="24">
        <v>1000</v>
      </c>
      <c r="C54" s="7">
        <v>539</v>
      </c>
      <c r="D54" s="35">
        <v>1.41</v>
      </c>
      <c r="E54" s="37">
        <v>1002</v>
      </c>
      <c r="F54" s="35">
        <v>1.44</v>
      </c>
      <c r="G54" s="34">
        <v>1308</v>
      </c>
      <c r="H54" s="36">
        <v>1.45</v>
      </c>
      <c r="I54" s="37">
        <v>1701</v>
      </c>
      <c r="J54" s="35">
        <v>1.46</v>
      </c>
      <c r="K54" s="46"/>
    </row>
    <row r="55" spans="1:11" ht="16.899999999999999" customHeight="1" x14ac:dyDescent="0.2">
      <c r="A55" s="115"/>
      <c r="B55" s="25">
        <v>1100</v>
      </c>
      <c r="C55" s="39">
        <f>$C$54*B55/1000</f>
        <v>592.9</v>
      </c>
      <c r="D55" s="2"/>
      <c r="E55" s="32">
        <f>$E$54*B55/1000</f>
        <v>1102.2</v>
      </c>
      <c r="F55" s="2"/>
      <c r="G55" s="30">
        <f>$G$54*B55/1000</f>
        <v>1438.8</v>
      </c>
      <c r="H55" s="26"/>
      <c r="I55" s="32">
        <f>$I$54*B55/1000</f>
        <v>1871.1</v>
      </c>
      <c r="J55" s="2"/>
      <c r="K55" s="47"/>
    </row>
    <row r="56" spans="1:11" ht="16.899999999999999" customHeight="1" x14ac:dyDescent="0.2">
      <c r="A56" s="115"/>
      <c r="B56" s="24">
        <v>1200</v>
      </c>
      <c r="C56" s="39">
        <f t="shared" ref="C56:C65" si="11">$C$54*B56/1000</f>
        <v>646.79999999999995</v>
      </c>
      <c r="D56" s="2"/>
      <c r="E56" s="32">
        <f t="shared" ref="E56:E65" si="12">$E$54*B56/1000</f>
        <v>1202.4000000000001</v>
      </c>
      <c r="F56" s="2"/>
      <c r="G56" s="30">
        <f t="shared" ref="G56:G65" si="13">$G$54*B56/1000</f>
        <v>1569.6</v>
      </c>
      <c r="H56" s="26"/>
      <c r="I56" s="32">
        <f t="shared" ref="I56:I65" si="14">$I$54*B56/1000</f>
        <v>2041.2</v>
      </c>
      <c r="J56" s="2"/>
    </row>
    <row r="57" spans="1:11" ht="16.899999999999999" customHeight="1" x14ac:dyDescent="0.2">
      <c r="A57" s="115"/>
      <c r="B57" s="43">
        <v>1400</v>
      </c>
      <c r="C57" s="39">
        <f t="shared" si="11"/>
        <v>754.6</v>
      </c>
      <c r="D57" s="2"/>
      <c r="E57" s="32">
        <f t="shared" si="12"/>
        <v>1402.8</v>
      </c>
      <c r="F57" s="2"/>
      <c r="G57" s="30">
        <f t="shared" si="13"/>
        <v>1831.2</v>
      </c>
      <c r="H57" s="26"/>
      <c r="I57" s="32">
        <f t="shared" si="14"/>
        <v>2381.4</v>
      </c>
      <c r="J57" s="2"/>
    </row>
    <row r="58" spans="1:11" ht="16.899999999999999" customHeight="1" x14ac:dyDescent="0.2">
      <c r="A58" s="115"/>
      <c r="B58" s="24">
        <v>1600</v>
      </c>
      <c r="C58" s="39">
        <f t="shared" si="11"/>
        <v>862.4</v>
      </c>
      <c r="D58" s="2"/>
      <c r="E58" s="32">
        <f t="shared" si="12"/>
        <v>1603.2</v>
      </c>
      <c r="F58" s="2"/>
      <c r="G58" s="30">
        <f t="shared" si="13"/>
        <v>2092.8000000000002</v>
      </c>
      <c r="H58" s="26"/>
      <c r="I58" s="32">
        <f t="shared" si="14"/>
        <v>2721.6</v>
      </c>
      <c r="J58" s="2"/>
    </row>
    <row r="59" spans="1:11" ht="16.899999999999999" customHeight="1" x14ac:dyDescent="0.2">
      <c r="A59" s="115"/>
      <c r="B59" s="43">
        <v>1800</v>
      </c>
      <c r="C59" s="39">
        <f t="shared" si="11"/>
        <v>970.2</v>
      </c>
      <c r="D59" s="2"/>
      <c r="E59" s="32">
        <f t="shared" si="12"/>
        <v>1803.6</v>
      </c>
      <c r="F59" s="2"/>
      <c r="G59" s="30">
        <f t="shared" si="13"/>
        <v>2354.4</v>
      </c>
      <c r="H59" s="26"/>
      <c r="I59" s="32">
        <f t="shared" si="14"/>
        <v>3061.8</v>
      </c>
      <c r="J59" s="2"/>
    </row>
    <row r="60" spans="1:11" ht="16.899999999999999" customHeight="1" x14ac:dyDescent="0.2">
      <c r="A60" s="115"/>
      <c r="B60" s="24">
        <v>2000</v>
      </c>
      <c r="C60" s="39">
        <f t="shared" si="11"/>
        <v>1078</v>
      </c>
      <c r="D60" s="2"/>
      <c r="E60" s="32">
        <f t="shared" si="12"/>
        <v>2004</v>
      </c>
      <c r="F60" s="2"/>
      <c r="G60" s="30">
        <f t="shared" si="13"/>
        <v>2616</v>
      </c>
      <c r="H60" s="26"/>
      <c r="I60" s="32">
        <f t="shared" si="14"/>
        <v>3402</v>
      </c>
      <c r="J60" s="2"/>
    </row>
    <row r="61" spans="1:11" ht="16.899999999999999" customHeight="1" x14ac:dyDescent="0.2">
      <c r="A61" s="115"/>
      <c r="B61" s="24">
        <v>2200</v>
      </c>
      <c r="C61" s="39">
        <f t="shared" si="11"/>
        <v>1185.8</v>
      </c>
      <c r="D61" s="2"/>
      <c r="E61" s="32">
        <f t="shared" si="12"/>
        <v>2204.4</v>
      </c>
      <c r="F61" s="2"/>
      <c r="G61" s="30">
        <f t="shared" si="13"/>
        <v>2877.6</v>
      </c>
      <c r="H61" s="26"/>
      <c r="I61" s="32">
        <f t="shared" si="14"/>
        <v>3742.2</v>
      </c>
      <c r="J61" s="2"/>
    </row>
    <row r="62" spans="1:11" ht="16.899999999999999" customHeight="1" x14ac:dyDescent="0.2">
      <c r="A62" s="115"/>
      <c r="B62" s="43">
        <v>2400</v>
      </c>
      <c r="C62" s="39">
        <f t="shared" si="11"/>
        <v>1293.5999999999999</v>
      </c>
      <c r="D62" s="2"/>
      <c r="E62" s="32">
        <f t="shared" si="12"/>
        <v>2404.8000000000002</v>
      </c>
      <c r="F62" s="2"/>
      <c r="G62" s="30">
        <f t="shared" si="13"/>
        <v>3139.2</v>
      </c>
      <c r="H62" s="26"/>
      <c r="I62" s="32">
        <f t="shared" si="14"/>
        <v>4082.4</v>
      </c>
      <c r="J62" s="2"/>
    </row>
    <row r="63" spans="1:11" ht="16.899999999999999" customHeight="1" x14ac:dyDescent="0.2">
      <c r="A63" s="115"/>
      <c r="B63" s="43">
        <v>2600</v>
      </c>
      <c r="C63" s="39">
        <f t="shared" si="11"/>
        <v>1401.4</v>
      </c>
      <c r="D63" s="2"/>
      <c r="E63" s="32">
        <f t="shared" si="12"/>
        <v>2605.1999999999998</v>
      </c>
      <c r="F63" s="2"/>
      <c r="G63" s="30">
        <f t="shared" si="13"/>
        <v>3400.8</v>
      </c>
      <c r="H63" s="26"/>
      <c r="I63" s="32">
        <f t="shared" si="14"/>
        <v>4422.6000000000004</v>
      </c>
      <c r="J63" s="2"/>
    </row>
    <row r="64" spans="1:11" ht="16.899999999999999" customHeight="1" thickBot="1" x14ac:dyDescent="0.25">
      <c r="A64" s="115"/>
      <c r="B64" s="44">
        <v>2800</v>
      </c>
      <c r="C64" s="40">
        <f t="shared" si="11"/>
        <v>1509.2</v>
      </c>
      <c r="D64" s="10"/>
      <c r="E64" s="33">
        <f t="shared" si="12"/>
        <v>2805.6</v>
      </c>
      <c r="F64" s="10"/>
      <c r="G64" s="31">
        <f t="shared" si="13"/>
        <v>3662.4</v>
      </c>
      <c r="H64" s="27"/>
      <c r="I64" s="33">
        <f t="shared" si="14"/>
        <v>4762.8</v>
      </c>
      <c r="J64" s="10"/>
      <c r="K64" s="50"/>
    </row>
    <row r="65" spans="1:22" ht="16.899999999999999" customHeight="1" thickBot="1" x14ac:dyDescent="0.25">
      <c r="A65" s="53"/>
      <c r="B65" s="44">
        <v>3000</v>
      </c>
      <c r="C65" s="54">
        <f t="shared" si="11"/>
        <v>1617</v>
      </c>
      <c r="D65" s="54"/>
      <c r="E65" s="55">
        <f t="shared" si="12"/>
        <v>3006</v>
      </c>
      <c r="F65" s="54"/>
      <c r="G65" s="54">
        <f t="shared" si="13"/>
        <v>3924</v>
      </c>
      <c r="H65" s="54"/>
      <c r="I65" s="55">
        <f t="shared" si="14"/>
        <v>5103</v>
      </c>
      <c r="J65" s="54"/>
      <c r="K65" s="50"/>
    </row>
    <row r="66" spans="1:22" ht="108" customHeight="1" thickBot="1" x14ac:dyDescent="0.25">
      <c r="A66" s="4"/>
      <c r="C66" s="41" t="s">
        <v>21</v>
      </c>
      <c r="D66" s="3"/>
      <c r="E66" s="3"/>
      <c r="F66" s="3"/>
      <c r="G66" s="3"/>
      <c r="H66" s="3"/>
    </row>
    <row r="67" spans="1:22" ht="26.25" customHeight="1" x14ac:dyDescent="0.2">
      <c r="A67" s="114" t="s">
        <v>25</v>
      </c>
      <c r="B67" s="116">
        <v>80</v>
      </c>
      <c r="C67" s="117"/>
      <c r="D67" s="118"/>
      <c r="E67" s="116">
        <v>130</v>
      </c>
      <c r="F67" s="119"/>
      <c r="G67" s="116">
        <v>180</v>
      </c>
      <c r="H67" s="119"/>
      <c r="I67" s="116">
        <v>230</v>
      </c>
      <c r="J67" s="119"/>
      <c r="K67" s="49"/>
      <c r="M67" s="114" t="s">
        <v>27</v>
      </c>
      <c r="N67" s="116">
        <v>80</v>
      </c>
      <c r="O67" s="117"/>
      <c r="P67" s="118"/>
      <c r="Q67" s="116">
        <v>130</v>
      </c>
      <c r="R67" s="119"/>
      <c r="S67" s="116">
        <v>180</v>
      </c>
      <c r="T67" s="119"/>
      <c r="U67" s="116">
        <v>230</v>
      </c>
      <c r="V67" s="119"/>
    </row>
    <row r="68" spans="1:22" ht="18" customHeight="1" x14ac:dyDescent="0.2">
      <c r="A68" s="115"/>
      <c r="B68" s="22" t="s">
        <v>1</v>
      </c>
      <c r="C68" s="123" t="s">
        <v>3</v>
      </c>
      <c r="D68" s="124"/>
      <c r="E68" s="125" t="s">
        <v>3</v>
      </c>
      <c r="F68" s="124"/>
      <c r="G68" s="125" t="s">
        <v>3</v>
      </c>
      <c r="H68" s="124"/>
      <c r="I68" s="125" t="s">
        <v>3</v>
      </c>
      <c r="J68" s="124"/>
      <c r="M68" s="115"/>
      <c r="N68" s="57" t="s">
        <v>1</v>
      </c>
      <c r="O68" s="120" t="s">
        <v>3</v>
      </c>
      <c r="P68" s="121"/>
      <c r="Q68" s="122" t="s">
        <v>3</v>
      </c>
      <c r="R68" s="121"/>
      <c r="S68" s="122" t="s">
        <v>3</v>
      </c>
      <c r="T68" s="121"/>
      <c r="U68" s="122" t="s">
        <v>3</v>
      </c>
      <c r="V68" s="121"/>
    </row>
    <row r="69" spans="1:22" ht="16.899999999999999" customHeight="1" x14ac:dyDescent="0.2">
      <c r="A69" s="115"/>
      <c r="B69" s="23" t="s">
        <v>2</v>
      </c>
      <c r="C69" s="8" t="s">
        <v>0</v>
      </c>
      <c r="D69" s="1" t="s">
        <v>11</v>
      </c>
      <c r="E69" s="9" t="s">
        <v>0</v>
      </c>
      <c r="F69" s="1" t="s">
        <v>11</v>
      </c>
      <c r="G69" s="9" t="s">
        <v>0</v>
      </c>
      <c r="H69" s="1" t="s">
        <v>11</v>
      </c>
      <c r="I69" s="9" t="s">
        <v>0</v>
      </c>
      <c r="J69" s="1" t="s">
        <v>11</v>
      </c>
      <c r="M69" s="115"/>
      <c r="N69" s="23" t="s">
        <v>2</v>
      </c>
      <c r="O69" s="8" t="s">
        <v>0</v>
      </c>
      <c r="P69" s="1" t="s">
        <v>11</v>
      </c>
      <c r="Q69" s="9" t="s">
        <v>0</v>
      </c>
      <c r="R69" s="1" t="s">
        <v>11</v>
      </c>
      <c r="S69" s="9" t="s">
        <v>0</v>
      </c>
      <c r="T69" s="1" t="s">
        <v>11</v>
      </c>
      <c r="U69" s="9" t="s">
        <v>0</v>
      </c>
      <c r="V69" s="1" t="s">
        <v>11</v>
      </c>
    </row>
    <row r="70" spans="1:22" ht="16.899999999999999" customHeight="1" x14ac:dyDescent="0.2">
      <c r="A70" s="115"/>
      <c r="B70" s="25">
        <v>500</v>
      </c>
      <c r="C70" s="39">
        <f>$C$75*B70/1000</f>
        <v>285</v>
      </c>
      <c r="D70" s="2"/>
      <c r="E70" s="30">
        <f>$E$75*B70/1000</f>
        <v>544.5</v>
      </c>
      <c r="F70" s="2"/>
      <c r="G70" s="30">
        <f>$G$75*B70/1000</f>
        <v>716.5</v>
      </c>
      <c r="H70" s="26"/>
      <c r="I70" s="30">
        <f t="shared" ref="I70:I73" si="15">$I$75*B70/1000</f>
        <v>939.5</v>
      </c>
      <c r="J70" s="2"/>
      <c r="M70" s="115"/>
      <c r="N70" s="25">
        <v>500</v>
      </c>
      <c r="O70" s="39">
        <v>477</v>
      </c>
      <c r="P70" s="2"/>
      <c r="Q70" s="30">
        <v>953</v>
      </c>
      <c r="R70" s="2"/>
      <c r="S70" s="30">
        <v>1340</v>
      </c>
      <c r="T70" s="26"/>
      <c r="U70" s="30">
        <v>1607</v>
      </c>
      <c r="V70" s="2"/>
    </row>
    <row r="71" spans="1:22" ht="16.899999999999999" customHeight="1" x14ac:dyDescent="0.2">
      <c r="A71" s="115"/>
      <c r="B71" s="24">
        <v>600</v>
      </c>
      <c r="C71" s="39">
        <f>$C$75*B71/1000</f>
        <v>342</v>
      </c>
      <c r="D71" s="2"/>
      <c r="E71" s="30">
        <f>$E$75*B71/1000</f>
        <v>653.4</v>
      </c>
      <c r="F71" s="2"/>
      <c r="G71" s="30">
        <f>$G$75*B71/1000</f>
        <v>859.8</v>
      </c>
      <c r="H71" s="26"/>
      <c r="I71" s="30">
        <f t="shared" si="15"/>
        <v>1127.4000000000001</v>
      </c>
      <c r="J71" s="2"/>
      <c r="M71" s="115"/>
      <c r="N71" s="24">
        <v>600</v>
      </c>
      <c r="O71" s="39">
        <v>477</v>
      </c>
      <c r="P71" s="2"/>
      <c r="Q71" s="30">
        <v>953</v>
      </c>
      <c r="R71" s="2"/>
      <c r="S71" s="30">
        <v>1340</v>
      </c>
      <c r="T71" s="26"/>
      <c r="U71" s="30">
        <v>1607</v>
      </c>
      <c r="V71" s="2"/>
    </row>
    <row r="72" spans="1:22" ht="16.899999999999999" customHeight="1" x14ac:dyDescent="0.2">
      <c r="A72" s="115"/>
      <c r="B72" s="25">
        <v>700</v>
      </c>
      <c r="C72" s="39">
        <f>$C$75*B72/1000</f>
        <v>399</v>
      </c>
      <c r="D72" s="2"/>
      <c r="E72" s="30">
        <f>$E$75*B72/1000</f>
        <v>762.3</v>
      </c>
      <c r="F72" s="2"/>
      <c r="G72" s="30">
        <f>$G$75*B72/1000</f>
        <v>1003.1</v>
      </c>
      <c r="H72" s="26"/>
      <c r="I72" s="30">
        <f t="shared" si="15"/>
        <v>1315.3</v>
      </c>
      <c r="J72" s="2"/>
      <c r="M72" s="115"/>
      <c r="N72" s="25">
        <v>700</v>
      </c>
      <c r="O72" s="39">
        <v>534</v>
      </c>
      <c r="P72" s="2"/>
      <c r="Q72" s="30">
        <v>1062</v>
      </c>
      <c r="R72" s="2"/>
      <c r="S72" s="30">
        <v>1483</v>
      </c>
      <c r="T72" s="26"/>
      <c r="U72" s="30">
        <v>1795</v>
      </c>
      <c r="V72" s="2"/>
    </row>
    <row r="73" spans="1:22" ht="16.899999999999999" customHeight="1" x14ac:dyDescent="0.2">
      <c r="A73" s="115"/>
      <c r="B73" s="24">
        <v>800</v>
      </c>
      <c r="C73" s="39">
        <f>$C$75*B73/1000</f>
        <v>456</v>
      </c>
      <c r="D73" s="2"/>
      <c r="E73" s="30">
        <f>$E$75*B73/1000</f>
        <v>871.2</v>
      </c>
      <c r="F73" s="2"/>
      <c r="G73" s="30">
        <f>$G$75*B73/1000</f>
        <v>1146.4000000000001</v>
      </c>
      <c r="H73" s="26"/>
      <c r="I73" s="30">
        <f t="shared" si="15"/>
        <v>1503.2</v>
      </c>
      <c r="J73" s="2"/>
      <c r="K73" s="42"/>
      <c r="M73" s="115"/>
      <c r="N73" s="24">
        <v>800</v>
      </c>
      <c r="O73" s="39">
        <v>591</v>
      </c>
      <c r="P73" s="2"/>
      <c r="Q73" s="30">
        <v>1171</v>
      </c>
      <c r="R73" s="2"/>
      <c r="S73" s="30">
        <v>1626</v>
      </c>
      <c r="T73" s="26"/>
      <c r="U73" s="30">
        <v>1983</v>
      </c>
      <c r="V73" s="2"/>
    </row>
    <row r="74" spans="1:22" ht="16.899999999999999" customHeight="1" x14ac:dyDescent="0.2">
      <c r="A74" s="115"/>
      <c r="B74" s="25">
        <v>900</v>
      </c>
      <c r="C74" s="39">
        <f>$C$75*B74/1000</f>
        <v>513</v>
      </c>
      <c r="D74" s="2"/>
      <c r="E74" s="30">
        <f>$E$75*B74/1000</f>
        <v>980.1</v>
      </c>
      <c r="F74" s="2"/>
      <c r="G74" s="30">
        <f>$G$75*B74/1000</f>
        <v>1289.7</v>
      </c>
      <c r="H74" s="26"/>
      <c r="I74" s="30">
        <f>$I$75*B74/1000</f>
        <v>1691.1</v>
      </c>
      <c r="J74" s="2"/>
      <c r="M74" s="115"/>
      <c r="N74" s="25">
        <v>900</v>
      </c>
      <c r="O74" s="39">
        <v>783</v>
      </c>
      <c r="P74" s="2"/>
      <c r="Q74" s="30">
        <v>1580</v>
      </c>
      <c r="R74" s="2"/>
      <c r="S74" s="30">
        <v>2250</v>
      </c>
      <c r="T74" s="26"/>
      <c r="U74" s="30">
        <v>2651</v>
      </c>
      <c r="V74" s="2"/>
    </row>
    <row r="75" spans="1:22" ht="16.899999999999999" customHeight="1" x14ac:dyDescent="0.2">
      <c r="A75" s="115"/>
      <c r="B75" s="24">
        <v>1000</v>
      </c>
      <c r="C75" s="6">
        <v>570</v>
      </c>
      <c r="D75" s="35">
        <v>1.4</v>
      </c>
      <c r="E75" s="34">
        <v>1089</v>
      </c>
      <c r="F75" s="35">
        <v>1.44</v>
      </c>
      <c r="G75" s="34">
        <v>1433</v>
      </c>
      <c r="H75" s="36">
        <v>1.46</v>
      </c>
      <c r="I75" s="34">
        <v>1879</v>
      </c>
      <c r="J75" s="35">
        <v>1.47</v>
      </c>
      <c r="K75" s="46"/>
      <c r="M75" s="115"/>
      <c r="N75" s="24">
        <v>1000</v>
      </c>
      <c r="O75" s="39">
        <v>840</v>
      </c>
      <c r="P75" s="35">
        <v>1</v>
      </c>
      <c r="Q75" s="30">
        <v>1689</v>
      </c>
      <c r="R75" s="35">
        <v>1</v>
      </c>
      <c r="S75" s="30">
        <v>2393</v>
      </c>
      <c r="T75" s="36">
        <v>1</v>
      </c>
      <c r="U75" s="30">
        <v>2839</v>
      </c>
      <c r="V75" s="35">
        <v>1</v>
      </c>
    </row>
    <row r="76" spans="1:22" ht="16.899999999999999" customHeight="1" x14ac:dyDescent="0.2">
      <c r="A76" s="115"/>
      <c r="B76" s="25">
        <v>1100</v>
      </c>
      <c r="C76" s="39">
        <f>$C$75*B76/1000</f>
        <v>627</v>
      </c>
      <c r="D76" s="2"/>
      <c r="E76" s="30">
        <f>$E$75*B76/1000</f>
        <v>1197.9000000000001</v>
      </c>
      <c r="F76" s="2"/>
      <c r="G76" s="30">
        <f>$G$75*B76/1000</f>
        <v>1576.3</v>
      </c>
      <c r="H76" s="26"/>
      <c r="I76" s="30">
        <f>$I$75*B76/1000</f>
        <v>2066.9</v>
      </c>
      <c r="J76" s="2"/>
      <c r="K76" s="47"/>
      <c r="M76" s="115"/>
      <c r="N76" s="25">
        <v>1100</v>
      </c>
      <c r="O76" s="39">
        <v>897</v>
      </c>
      <c r="P76" s="2"/>
      <c r="Q76" s="30">
        <v>1798</v>
      </c>
      <c r="R76" s="2"/>
      <c r="S76" s="30">
        <v>2536</v>
      </c>
      <c r="T76" s="26"/>
      <c r="U76" s="30">
        <v>3027</v>
      </c>
      <c r="V76" s="2"/>
    </row>
    <row r="77" spans="1:22" ht="16.899999999999999" customHeight="1" x14ac:dyDescent="0.2">
      <c r="A77" s="115"/>
      <c r="B77" s="24">
        <v>1200</v>
      </c>
      <c r="C77" s="39">
        <f t="shared" ref="C77:C86" si="16">$C$75*B77/1000</f>
        <v>684</v>
      </c>
      <c r="D77" s="2"/>
      <c r="E77" s="30">
        <f t="shared" ref="E77:E86" si="17">$E$75*B77/1000</f>
        <v>1306.8</v>
      </c>
      <c r="F77" s="2"/>
      <c r="G77" s="30">
        <f t="shared" ref="G77:G86" si="18">$G$75*B77/1000</f>
        <v>1719.6</v>
      </c>
      <c r="H77" s="26"/>
      <c r="I77" s="30">
        <f t="shared" ref="I77:I86" si="19">$I$75*B77/1000</f>
        <v>2254.8000000000002</v>
      </c>
      <c r="J77" s="2"/>
      <c r="M77" s="115"/>
      <c r="N77" s="24">
        <v>1200</v>
      </c>
      <c r="O77" s="39">
        <v>954</v>
      </c>
      <c r="P77" s="2"/>
      <c r="Q77" s="30">
        <v>1907</v>
      </c>
      <c r="R77" s="2"/>
      <c r="S77" s="30">
        <v>2680</v>
      </c>
      <c r="T77" s="26"/>
      <c r="U77" s="30">
        <v>3215</v>
      </c>
      <c r="V77" s="2"/>
    </row>
    <row r="78" spans="1:22" ht="16.899999999999999" customHeight="1" x14ac:dyDescent="0.2">
      <c r="A78" s="115"/>
      <c r="B78" s="43">
        <v>1400</v>
      </c>
      <c r="C78" s="39">
        <f t="shared" si="16"/>
        <v>798</v>
      </c>
      <c r="D78" s="2"/>
      <c r="E78" s="30">
        <f t="shared" si="17"/>
        <v>1524.6</v>
      </c>
      <c r="F78" s="2"/>
      <c r="G78" s="30">
        <f t="shared" si="18"/>
        <v>2006.2</v>
      </c>
      <c r="H78" s="26"/>
      <c r="I78" s="30">
        <f t="shared" si="19"/>
        <v>2630.6</v>
      </c>
      <c r="J78" s="2"/>
      <c r="M78" s="115"/>
      <c r="N78" s="43">
        <v>1400</v>
      </c>
      <c r="O78" s="39">
        <v>1203</v>
      </c>
      <c r="P78" s="2"/>
      <c r="Q78" s="30">
        <v>2425</v>
      </c>
      <c r="R78" s="2"/>
      <c r="S78" s="30">
        <v>3446</v>
      </c>
      <c r="T78" s="26"/>
      <c r="U78" s="30">
        <v>4071</v>
      </c>
      <c r="V78" s="2"/>
    </row>
    <row r="79" spans="1:22" ht="16.899999999999999" customHeight="1" x14ac:dyDescent="0.2">
      <c r="A79" s="115"/>
      <c r="B79" s="24">
        <v>1600</v>
      </c>
      <c r="C79" s="39">
        <f t="shared" si="16"/>
        <v>912</v>
      </c>
      <c r="D79" s="2"/>
      <c r="E79" s="30">
        <f t="shared" si="17"/>
        <v>1742.4</v>
      </c>
      <c r="F79" s="2"/>
      <c r="G79" s="30">
        <f t="shared" si="18"/>
        <v>2292.8000000000002</v>
      </c>
      <c r="H79" s="26"/>
      <c r="I79" s="30">
        <f t="shared" si="19"/>
        <v>3006.4</v>
      </c>
      <c r="J79" s="2"/>
      <c r="M79" s="115"/>
      <c r="N79" s="24">
        <v>1600</v>
      </c>
      <c r="O79" s="39">
        <v>1452</v>
      </c>
      <c r="P79" s="2"/>
      <c r="Q79" s="30">
        <v>2942</v>
      </c>
      <c r="R79" s="2"/>
      <c r="S79" s="30">
        <v>4213</v>
      </c>
      <c r="T79" s="26"/>
      <c r="U79" s="30">
        <v>4926</v>
      </c>
      <c r="V79" s="2"/>
    </row>
    <row r="80" spans="1:22" ht="16.899999999999999" customHeight="1" x14ac:dyDescent="0.2">
      <c r="A80" s="115"/>
      <c r="B80" s="43">
        <v>1800</v>
      </c>
      <c r="C80" s="39">
        <f t="shared" si="16"/>
        <v>1026</v>
      </c>
      <c r="D80" s="2"/>
      <c r="E80" s="30">
        <f t="shared" si="17"/>
        <v>1960.2</v>
      </c>
      <c r="F80" s="2"/>
      <c r="G80" s="30">
        <f t="shared" si="18"/>
        <v>2579.4</v>
      </c>
      <c r="H80" s="26"/>
      <c r="I80" s="30">
        <f t="shared" si="19"/>
        <v>3382.2</v>
      </c>
      <c r="J80" s="2"/>
      <c r="M80" s="115"/>
      <c r="N80" s="43">
        <v>1800</v>
      </c>
      <c r="O80" s="39">
        <v>1566</v>
      </c>
      <c r="P80" s="2"/>
      <c r="Q80" s="30">
        <v>3160</v>
      </c>
      <c r="R80" s="2"/>
      <c r="S80" s="30">
        <v>4499</v>
      </c>
      <c r="T80" s="26"/>
      <c r="U80" s="30">
        <v>5302</v>
      </c>
      <c r="V80" s="2"/>
    </row>
    <row r="81" spans="1:22" ht="16.899999999999999" customHeight="1" x14ac:dyDescent="0.2">
      <c r="A81" s="115"/>
      <c r="B81" s="24">
        <v>2000</v>
      </c>
      <c r="C81" s="39">
        <f t="shared" si="16"/>
        <v>1140</v>
      </c>
      <c r="D81" s="2"/>
      <c r="E81" s="30">
        <f t="shared" si="17"/>
        <v>2178</v>
      </c>
      <c r="F81" s="2"/>
      <c r="G81" s="30">
        <f t="shared" si="18"/>
        <v>2866</v>
      </c>
      <c r="H81" s="26"/>
      <c r="I81" s="30">
        <f t="shared" si="19"/>
        <v>3758</v>
      </c>
      <c r="J81" s="2"/>
      <c r="M81" s="115"/>
      <c r="N81" s="24">
        <v>2000</v>
      </c>
      <c r="O81" s="39">
        <v>1815</v>
      </c>
      <c r="P81" s="2"/>
      <c r="Q81" s="30">
        <v>3678</v>
      </c>
      <c r="R81" s="2"/>
      <c r="S81" s="30">
        <v>5266</v>
      </c>
      <c r="T81" s="26"/>
      <c r="U81" s="30">
        <v>6158</v>
      </c>
      <c r="V81" s="2"/>
    </row>
    <row r="82" spans="1:22" ht="16.899999999999999" customHeight="1" x14ac:dyDescent="0.2">
      <c r="A82" s="115"/>
      <c r="B82" s="24">
        <v>2200</v>
      </c>
      <c r="C82" s="39">
        <f t="shared" si="16"/>
        <v>1254</v>
      </c>
      <c r="D82" s="2"/>
      <c r="E82" s="30">
        <f t="shared" si="17"/>
        <v>2395.8000000000002</v>
      </c>
      <c r="F82" s="2"/>
      <c r="G82" s="30">
        <f t="shared" si="18"/>
        <v>3152.6</v>
      </c>
      <c r="H82" s="26"/>
      <c r="I82" s="30">
        <f t="shared" si="19"/>
        <v>4133.8</v>
      </c>
      <c r="J82" s="2"/>
      <c r="M82" s="115"/>
      <c r="N82" s="24">
        <v>2200</v>
      </c>
      <c r="O82" s="39">
        <v>2064</v>
      </c>
      <c r="P82" s="2"/>
      <c r="Q82" s="30">
        <v>4196</v>
      </c>
      <c r="R82" s="2"/>
      <c r="S82" s="30">
        <v>6033</v>
      </c>
      <c r="T82" s="26"/>
      <c r="U82" s="30">
        <v>7014</v>
      </c>
      <c r="V82" s="2"/>
    </row>
    <row r="83" spans="1:22" ht="16.899999999999999" customHeight="1" x14ac:dyDescent="0.2">
      <c r="A83" s="115"/>
      <c r="B83" s="43">
        <v>2400</v>
      </c>
      <c r="C83" s="39">
        <f t="shared" si="16"/>
        <v>1368</v>
      </c>
      <c r="D83" s="2"/>
      <c r="E83" s="30">
        <f t="shared" si="17"/>
        <v>2613.6</v>
      </c>
      <c r="F83" s="2"/>
      <c r="G83" s="30">
        <f t="shared" si="18"/>
        <v>3439.2</v>
      </c>
      <c r="H83" s="26"/>
      <c r="I83" s="30">
        <f t="shared" si="19"/>
        <v>4509.6000000000004</v>
      </c>
      <c r="J83" s="2"/>
      <c r="M83" s="115"/>
      <c r="N83" s="43">
        <v>2400</v>
      </c>
      <c r="O83" s="39">
        <v>2178</v>
      </c>
      <c r="P83" s="2"/>
      <c r="Q83" s="30">
        <v>4414</v>
      </c>
      <c r="R83" s="2"/>
      <c r="S83" s="30">
        <v>6319</v>
      </c>
      <c r="T83" s="26"/>
      <c r="U83" s="30">
        <v>7390</v>
      </c>
      <c r="V83" s="2"/>
    </row>
    <row r="84" spans="1:22" ht="16.899999999999999" customHeight="1" x14ac:dyDescent="0.2">
      <c r="A84" s="115"/>
      <c r="B84" s="43">
        <v>2600</v>
      </c>
      <c r="C84" s="39">
        <f t="shared" si="16"/>
        <v>1482</v>
      </c>
      <c r="D84" s="2"/>
      <c r="E84" s="30">
        <f t="shared" si="17"/>
        <v>2831.4</v>
      </c>
      <c r="F84" s="2"/>
      <c r="G84" s="30">
        <f t="shared" si="18"/>
        <v>3725.8</v>
      </c>
      <c r="H84" s="26"/>
      <c r="I84" s="30">
        <f t="shared" si="19"/>
        <v>4885.3999999999996</v>
      </c>
      <c r="J84" s="2"/>
      <c r="M84" s="115"/>
      <c r="N84" s="43">
        <v>2600</v>
      </c>
      <c r="O84" s="39">
        <v>2292</v>
      </c>
      <c r="P84" s="2"/>
      <c r="Q84" s="30">
        <v>4631</v>
      </c>
      <c r="R84" s="2"/>
      <c r="S84" s="30">
        <v>6606</v>
      </c>
      <c r="T84" s="26"/>
      <c r="U84" s="30">
        <v>7765</v>
      </c>
      <c r="V84" s="2"/>
    </row>
    <row r="85" spans="1:22" ht="16.899999999999999" customHeight="1" thickBot="1" x14ac:dyDescent="0.25">
      <c r="A85" s="115"/>
      <c r="B85" s="44">
        <v>2800</v>
      </c>
      <c r="C85" s="40">
        <f t="shared" si="16"/>
        <v>1596</v>
      </c>
      <c r="D85" s="10"/>
      <c r="E85" s="31">
        <f t="shared" si="17"/>
        <v>3049.2</v>
      </c>
      <c r="F85" s="10"/>
      <c r="G85" s="31">
        <f t="shared" si="18"/>
        <v>4012.4</v>
      </c>
      <c r="H85" s="27"/>
      <c r="I85" s="31">
        <f t="shared" si="19"/>
        <v>5261.2</v>
      </c>
      <c r="J85" s="10"/>
      <c r="K85" s="50"/>
      <c r="M85" s="115"/>
      <c r="N85" s="44">
        <v>2800</v>
      </c>
      <c r="O85" s="40">
        <v>2406</v>
      </c>
      <c r="P85" s="10"/>
      <c r="Q85" s="31">
        <v>4849</v>
      </c>
      <c r="R85" s="10"/>
      <c r="S85" s="31">
        <v>6892</v>
      </c>
      <c r="T85" s="27"/>
      <c r="U85" s="31">
        <v>8141</v>
      </c>
      <c r="V85" s="10"/>
    </row>
    <row r="86" spans="1:22" ht="16.899999999999999" customHeight="1" thickBot="1" x14ac:dyDescent="0.25">
      <c r="A86" s="53"/>
      <c r="B86" s="44">
        <v>3000</v>
      </c>
      <c r="C86" s="54">
        <f t="shared" si="16"/>
        <v>1710</v>
      </c>
      <c r="D86" s="54"/>
      <c r="E86" s="54">
        <f t="shared" si="17"/>
        <v>3267</v>
      </c>
      <c r="F86" s="54"/>
      <c r="G86" s="54">
        <f t="shared" si="18"/>
        <v>4299</v>
      </c>
      <c r="H86" s="54"/>
      <c r="I86" s="54">
        <f t="shared" si="19"/>
        <v>5637</v>
      </c>
      <c r="J86" s="54"/>
      <c r="K86" s="50"/>
      <c r="M86" s="53"/>
      <c r="N86" s="44">
        <v>3000</v>
      </c>
      <c r="O86" s="54">
        <v>2520</v>
      </c>
      <c r="P86" s="54"/>
      <c r="Q86" s="54">
        <v>5067</v>
      </c>
      <c r="R86" s="54"/>
      <c r="S86" s="54">
        <v>7179</v>
      </c>
      <c r="T86" s="54"/>
      <c r="U86" s="54">
        <v>8517</v>
      </c>
      <c r="V86" s="54"/>
    </row>
    <row r="87" spans="1:22" x14ac:dyDescent="0.2">
      <c r="C87"/>
    </row>
    <row r="88" spans="1:22" x14ac:dyDescent="0.2">
      <c r="C88"/>
    </row>
    <row r="89" spans="1:22" x14ac:dyDescent="0.2">
      <c r="C89"/>
    </row>
    <row r="90" spans="1:22" x14ac:dyDescent="0.2">
      <c r="C90"/>
    </row>
    <row r="91" spans="1:22" x14ac:dyDescent="0.2">
      <c r="C91"/>
    </row>
    <row r="92" spans="1:22" x14ac:dyDescent="0.2">
      <c r="C92"/>
    </row>
    <row r="93" spans="1:22" x14ac:dyDescent="0.2">
      <c r="C93"/>
    </row>
    <row r="94" spans="1:22" x14ac:dyDescent="0.2">
      <c r="C94"/>
    </row>
    <row r="95" spans="1:22" x14ac:dyDescent="0.2">
      <c r="C95"/>
    </row>
    <row r="96" spans="1:22" x14ac:dyDescent="0.2">
      <c r="C96"/>
    </row>
    <row r="97" spans="3:3" x14ac:dyDescent="0.2">
      <c r="C97"/>
    </row>
    <row r="98" spans="3:3" x14ac:dyDescent="0.2">
      <c r="C98"/>
    </row>
    <row r="99" spans="3:3" x14ac:dyDescent="0.2">
      <c r="C99"/>
    </row>
    <row r="100" spans="3:3" x14ac:dyDescent="0.2">
      <c r="C100"/>
    </row>
    <row r="101" spans="3:3" x14ac:dyDescent="0.2">
      <c r="C101"/>
    </row>
    <row r="102" spans="3:3" x14ac:dyDescent="0.2">
      <c r="C102"/>
    </row>
    <row r="103" spans="3:3" x14ac:dyDescent="0.2">
      <c r="C103"/>
    </row>
    <row r="104" spans="3:3" x14ac:dyDescent="0.2">
      <c r="C104"/>
    </row>
    <row r="105" spans="3:3" x14ac:dyDescent="0.2">
      <c r="C105"/>
    </row>
    <row r="106" spans="3:3" x14ac:dyDescent="0.2">
      <c r="C106"/>
    </row>
    <row r="107" spans="3:3" x14ac:dyDescent="0.2">
      <c r="C107"/>
    </row>
    <row r="108" spans="3:3" x14ac:dyDescent="0.2">
      <c r="C108"/>
    </row>
    <row r="109" spans="3:3" x14ac:dyDescent="0.2">
      <c r="C109"/>
    </row>
    <row r="110" spans="3:3" x14ac:dyDescent="0.2">
      <c r="C110"/>
    </row>
    <row r="111" spans="3:3" x14ac:dyDescent="0.2">
      <c r="C111"/>
    </row>
    <row r="112" spans="3:3" x14ac:dyDescent="0.2">
      <c r="C112"/>
    </row>
    <row r="113" spans="3:3" x14ac:dyDescent="0.2">
      <c r="C113"/>
    </row>
    <row r="114" spans="3:3" x14ac:dyDescent="0.2">
      <c r="C114"/>
    </row>
    <row r="115" spans="3:3" x14ac:dyDescent="0.2">
      <c r="C115"/>
    </row>
    <row r="116" spans="3:3" x14ac:dyDescent="0.2">
      <c r="C116"/>
    </row>
    <row r="117" spans="3:3" x14ac:dyDescent="0.2">
      <c r="C117"/>
    </row>
    <row r="118" spans="3:3" x14ac:dyDescent="0.2">
      <c r="C118"/>
    </row>
    <row r="119" spans="3:3" x14ac:dyDescent="0.2">
      <c r="C119"/>
    </row>
    <row r="120" spans="3:3" x14ac:dyDescent="0.2">
      <c r="C120"/>
    </row>
    <row r="121" spans="3:3" x14ac:dyDescent="0.2">
      <c r="C121"/>
    </row>
    <row r="122" spans="3:3" x14ac:dyDescent="0.2">
      <c r="C122"/>
    </row>
    <row r="123" spans="3:3" x14ac:dyDescent="0.2">
      <c r="C123"/>
    </row>
    <row r="124" spans="3:3" x14ac:dyDescent="0.2">
      <c r="C124"/>
    </row>
    <row r="125" spans="3:3" x14ac:dyDescent="0.2">
      <c r="C125"/>
    </row>
    <row r="126" spans="3:3" x14ac:dyDescent="0.2">
      <c r="C126"/>
    </row>
    <row r="127" spans="3:3" x14ac:dyDescent="0.2">
      <c r="C127"/>
    </row>
    <row r="128" spans="3:3" x14ac:dyDescent="0.2">
      <c r="C128"/>
    </row>
    <row r="129" spans="3:3" x14ac:dyDescent="0.2">
      <c r="C129"/>
    </row>
    <row r="130" spans="3:3" x14ac:dyDescent="0.2">
      <c r="C130"/>
    </row>
    <row r="131" spans="3:3" x14ac:dyDescent="0.2">
      <c r="C131"/>
    </row>
    <row r="132" spans="3:3" x14ac:dyDescent="0.2">
      <c r="C132"/>
    </row>
    <row r="133" spans="3:3" x14ac:dyDescent="0.2">
      <c r="C133"/>
    </row>
    <row r="134" spans="3:3" x14ac:dyDescent="0.2">
      <c r="C134"/>
    </row>
    <row r="135" spans="3:3" x14ac:dyDescent="0.2">
      <c r="C135"/>
    </row>
    <row r="136" spans="3:3" x14ac:dyDescent="0.2">
      <c r="C136"/>
    </row>
    <row r="137" spans="3:3" x14ac:dyDescent="0.2">
      <c r="C137"/>
    </row>
    <row r="138" spans="3:3" x14ac:dyDescent="0.2">
      <c r="C138"/>
    </row>
    <row r="139" spans="3:3" x14ac:dyDescent="0.2">
      <c r="C139"/>
    </row>
    <row r="140" spans="3:3" x14ac:dyDescent="0.2">
      <c r="C140"/>
    </row>
    <row r="141" spans="3:3" x14ac:dyDescent="0.2">
      <c r="C141"/>
    </row>
    <row r="142" spans="3:3" x14ac:dyDescent="0.2">
      <c r="C142"/>
    </row>
    <row r="143" spans="3:3" x14ac:dyDescent="0.2">
      <c r="C143"/>
    </row>
    <row r="144" spans="3:3" x14ac:dyDescent="0.2">
      <c r="C144"/>
    </row>
    <row r="145" spans="3:3" x14ac:dyDescent="0.2">
      <c r="C145"/>
    </row>
    <row r="146" spans="3:3" x14ac:dyDescent="0.2">
      <c r="C146"/>
    </row>
    <row r="147" spans="3:3" x14ac:dyDescent="0.2">
      <c r="C147"/>
    </row>
    <row r="148" spans="3:3" x14ac:dyDescent="0.2">
      <c r="C148"/>
    </row>
    <row r="149" spans="3:3" x14ac:dyDescent="0.2">
      <c r="C149"/>
    </row>
    <row r="150" spans="3:3" x14ac:dyDescent="0.2">
      <c r="C150"/>
    </row>
    <row r="151" spans="3:3" x14ac:dyDescent="0.2">
      <c r="C151"/>
    </row>
    <row r="152" spans="3:3" x14ac:dyDescent="0.2">
      <c r="C152"/>
    </row>
    <row r="153" spans="3:3" x14ac:dyDescent="0.2">
      <c r="C153"/>
    </row>
    <row r="154" spans="3:3" x14ac:dyDescent="0.2">
      <c r="C154"/>
    </row>
    <row r="155" spans="3:3" x14ac:dyDescent="0.2">
      <c r="C155"/>
    </row>
    <row r="156" spans="3:3" x14ac:dyDescent="0.2">
      <c r="C156"/>
    </row>
  </sheetData>
  <mergeCells count="45">
    <mergeCell ref="G67:H67"/>
    <mergeCell ref="G68:H68"/>
    <mergeCell ref="I4:J4"/>
    <mergeCell ref="I5:J5"/>
    <mergeCell ref="I46:J46"/>
    <mergeCell ref="I25:J25"/>
    <mergeCell ref="I26:J26"/>
    <mergeCell ref="I67:J67"/>
    <mergeCell ref="I68:J68"/>
    <mergeCell ref="I47:J47"/>
    <mergeCell ref="G4:H4"/>
    <mergeCell ref="G5:H5"/>
    <mergeCell ref="G46:H46"/>
    <mergeCell ref="G47:H47"/>
    <mergeCell ref="G25:H25"/>
    <mergeCell ref="G26:H26"/>
    <mergeCell ref="B4:D4"/>
    <mergeCell ref="A4:A22"/>
    <mergeCell ref="C5:D5"/>
    <mergeCell ref="E4:F4"/>
    <mergeCell ref="E5:F5"/>
    <mergeCell ref="A46:A64"/>
    <mergeCell ref="B46:D46"/>
    <mergeCell ref="E46:F46"/>
    <mergeCell ref="C47:D47"/>
    <mergeCell ref="E47:F47"/>
    <mergeCell ref="A25:A43"/>
    <mergeCell ref="B25:D25"/>
    <mergeCell ref="E25:F25"/>
    <mergeCell ref="C26:D26"/>
    <mergeCell ref="E26:F26"/>
    <mergeCell ref="A67:A85"/>
    <mergeCell ref="B67:D67"/>
    <mergeCell ref="E67:F67"/>
    <mergeCell ref="C68:D68"/>
    <mergeCell ref="E68:F68"/>
    <mergeCell ref="M67:M85"/>
    <mergeCell ref="N67:P67"/>
    <mergeCell ref="Q67:R67"/>
    <mergeCell ref="S67:T67"/>
    <mergeCell ref="U67:V67"/>
    <mergeCell ref="O68:P68"/>
    <mergeCell ref="Q68:R68"/>
    <mergeCell ref="S68:T68"/>
    <mergeCell ref="U68:V68"/>
  </mergeCells>
  <phoneticPr fontId="2" type="noConversion"/>
  <pageMargins left="0.75" right="0.75" top="1" bottom="1" header="0.5" footer="0.5"/>
  <pageSetup paperSize="9" orientation="landscape" r:id="rId1"/>
  <headerFooter alignWithMargins="0">
    <oddHeader>&amp;L&amp;G&amp;REffekttabell Modul Compact Hygien (MCH)</oddHeader>
    <oddFooter>&amp;LSenast uppdaterad: 2012-10-04
För att upprätthålla en ständig produktutveckling förbehåller Epecon sig rätten att ändra tekniska specifikationer utan föregående meddelande. Epecon reserverar sig för eventuella feltryck.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AD3703CA5F6D4B8885ADD19C047E8C" ma:contentTypeVersion="13" ma:contentTypeDescription="Skapa ett nytt dokument." ma:contentTypeScope="" ma:versionID="1f4baa1e8be7b1c97cdef129c1b940e6">
  <xsd:schema xmlns:xsd="http://www.w3.org/2001/XMLSchema" xmlns:xs="http://www.w3.org/2001/XMLSchema" xmlns:p="http://schemas.microsoft.com/office/2006/metadata/properties" xmlns:ns2="08d2928c-6956-4c55-9324-f0cfb712c43c" xmlns:ns3="872500bf-6432-4fdb-884f-35e7eebd18a9" targetNamespace="http://schemas.microsoft.com/office/2006/metadata/properties" ma:root="true" ma:fieldsID="cd763cf08939495bec9bf99e1278a866" ns2:_="" ns3:_="">
    <xsd:import namespace="08d2928c-6956-4c55-9324-f0cfb712c43c"/>
    <xsd:import namespace="872500bf-6432-4fdb-884f-35e7eebd18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2928c-6956-4c55-9324-f0cfb712c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52ef324d-ef02-4fc2-bfcc-82cc52e383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500bf-6432-4fdb-884f-35e7eebd18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63daf17-3ebb-437c-a7a4-bf6ee1a623e2}" ma:internalName="TaxCatchAll" ma:showField="CatchAllData" ma:web="872500bf-6432-4fdb-884f-35e7eebd18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d2928c-6956-4c55-9324-f0cfb712c43c">
      <Terms xmlns="http://schemas.microsoft.com/office/infopath/2007/PartnerControls"/>
    </lcf76f155ced4ddcb4097134ff3c332f>
    <TaxCatchAll xmlns="872500bf-6432-4fdb-884f-35e7eebd18a9" xsi:nil="true"/>
  </documentManagement>
</p:properties>
</file>

<file path=customXml/itemProps1.xml><?xml version="1.0" encoding="utf-8"?>
<ds:datastoreItem xmlns:ds="http://schemas.openxmlformats.org/officeDocument/2006/customXml" ds:itemID="{DFE6DC88-A1F8-407E-970A-FCB9902FC142}"/>
</file>

<file path=customXml/itemProps2.xml><?xml version="1.0" encoding="utf-8"?>
<ds:datastoreItem xmlns:ds="http://schemas.openxmlformats.org/officeDocument/2006/customXml" ds:itemID="{4029FED5-4CED-4CE9-A3CA-CE528DCEF46B}"/>
</file>

<file path=customXml/itemProps3.xml><?xml version="1.0" encoding="utf-8"?>
<ds:datastoreItem xmlns:ds="http://schemas.openxmlformats.org/officeDocument/2006/customXml" ds:itemID="{89CFE78F-E108-4C30-9428-3323F76107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MINI</vt:lpstr>
      <vt:lpstr>Blad1</vt:lpstr>
      <vt:lpstr>MINI!Utskriftsområde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Mattias</dc:creator>
  <cp:lastModifiedBy>Mattias Lindström</cp:lastModifiedBy>
  <cp:lastPrinted>2013-11-12T14:17:25Z</cp:lastPrinted>
  <dcterms:created xsi:type="dcterms:W3CDTF">2012-06-12T06:29:52Z</dcterms:created>
  <dcterms:modified xsi:type="dcterms:W3CDTF">2026-04-09T09:35:58Z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0x01010023AD3703CA5F6D4B8885ADD19C047E8C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