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Teknikavdelning\Effektsnurror\Linea\"/>
    </mc:Choice>
  </mc:AlternateContent>
  <xr:revisionPtr revIDLastSave="0" documentId="13_ncr:1_{B3E37CC6-CB4E-443F-9BE7-2E83023D8069}" xr6:coauthVersionLast="45" xr6:coauthVersionMax="45" xr10:uidLastSave="{00000000-0000-0000-0000-000000000000}"/>
  <workbookProtection workbookAlgorithmName="SHA-512" workbookHashValue="Kn539W9RG7I6Oa4vBt0C/GXoBnQXZ9EIHygtyqgtbrDZQgnp8ltn6juOGDC+fpsfasR+F/YQBniO+LHRXrr+sg==" workbookSaltValue="vkMI/37UMbJJU6m1VWWO3g==" workbookSpinCount="100000" lockStructure="1"/>
  <bookViews>
    <workbookView xWindow="28680" yWindow="-120" windowWidth="29040" windowHeight="15840" xr2:uid="{00000000-000D-0000-FFFF-FFFF00000000}"/>
  </bookViews>
  <sheets>
    <sheet name="Linea" sheetId="2" r:id="rId1"/>
    <sheet name="Blad1" sheetId="1" state="hidden" r:id="rId2"/>
    <sheet name="Blad2" sheetId="3" state="hidden" r:id="rId3"/>
  </sheets>
  <definedNames>
    <definedName name="_xlnm.Print_Area" localSheetId="0">Linea!$B$1:$L$114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9" i="2" l="1"/>
  <c r="L110" i="2"/>
  <c r="L111" i="2"/>
  <c r="L112" i="2"/>
  <c r="L114" i="2"/>
  <c r="L115" i="2"/>
  <c r="L116" i="2"/>
  <c r="K109" i="2"/>
  <c r="K110" i="2"/>
  <c r="K111" i="2"/>
  <c r="K112" i="2"/>
  <c r="K114" i="2"/>
  <c r="K115" i="2"/>
  <c r="K116" i="2"/>
  <c r="J109" i="2"/>
  <c r="J110" i="2"/>
  <c r="J111" i="2"/>
  <c r="J112" i="2"/>
  <c r="J114" i="2"/>
  <c r="J115" i="2"/>
  <c r="J116" i="2"/>
  <c r="F109" i="2"/>
  <c r="F110" i="2"/>
  <c r="F111" i="2"/>
  <c r="F112" i="2"/>
  <c r="F114" i="2"/>
  <c r="F115" i="2"/>
  <c r="F116" i="2"/>
  <c r="E109" i="2"/>
  <c r="E110" i="2"/>
  <c r="E111" i="2"/>
  <c r="E112" i="2"/>
  <c r="E114" i="2"/>
  <c r="E115" i="2"/>
  <c r="E116" i="2"/>
  <c r="D109" i="2"/>
  <c r="D110" i="2"/>
  <c r="D111" i="2"/>
  <c r="D112" i="2"/>
  <c r="D114" i="2"/>
  <c r="D115" i="2"/>
  <c r="D116" i="2"/>
  <c r="L113" i="2"/>
  <c r="K113" i="2"/>
  <c r="J113" i="2"/>
  <c r="F113" i="2"/>
  <c r="E113" i="2"/>
  <c r="D113" i="2"/>
  <c r="L123" i="2"/>
  <c r="K123" i="2"/>
  <c r="J123" i="2"/>
  <c r="I123" i="2"/>
  <c r="F123" i="2"/>
  <c r="E123" i="2"/>
  <c r="D123" i="2"/>
  <c r="L122" i="2"/>
  <c r="K122" i="2"/>
  <c r="J122" i="2"/>
  <c r="F122" i="2"/>
  <c r="E122" i="2"/>
  <c r="D122" i="2"/>
  <c r="L121" i="2"/>
  <c r="K121" i="2"/>
  <c r="J121" i="2"/>
  <c r="I121" i="2"/>
  <c r="F121" i="2"/>
  <c r="E121" i="2"/>
  <c r="D121" i="2"/>
  <c r="L120" i="2"/>
  <c r="K120" i="2"/>
  <c r="J120" i="2"/>
  <c r="F120" i="2"/>
  <c r="E120" i="2"/>
  <c r="D120" i="2"/>
  <c r="L119" i="2"/>
  <c r="K119" i="2"/>
  <c r="J119" i="2"/>
  <c r="I119" i="2"/>
  <c r="F119" i="2"/>
  <c r="E119" i="2"/>
  <c r="D119" i="2"/>
  <c r="L118" i="2"/>
  <c r="K118" i="2"/>
  <c r="J118" i="2"/>
  <c r="I118" i="2"/>
  <c r="F118" i="2"/>
  <c r="E118" i="2"/>
  <c r="D118" i="2"/>
  <c r="L117" i="2"/>
  <c r="K117" i="2"/>
  <c r="J117" i="2"/>
  <c r="I117" i="2"/>
  <c r="F117" i="2"/>
  <c r="E117" i="2"/>
  <c r="D117" i="2"/>
  <c r="I116" i="2"/>
  <c r="I115" i="2"/>
  <c r="I114" i="2"/>
  <c r="I113" i="2"/>
  <c r="I112" i="2"/>
  <c r="I111" i="2"/>
  <c r="I110" i="2"/>
  <c r="I109" i="2"/>
  <c r="L108" i="2"/>
  <c r="K108" i="2"/>
  <c r="J108" i="2"/>
  <c r="I108" i="2"/>
  <c r="F108" i="2"/>
  <c r="E108" i="2"/>
  <c r="D108" i="2"/>
  <c r="L85" i="2"/>
  <c r="L86" i="2"/>
  <c r="L87" i="2"/>
  <c r="L88" i="2"/>
  <c r="L89" i="2"/>
  <c r="L91" i="2"/>
  <c r="L92" i="2"/>
  <c r="L93" i="2"/>
  <c r="L94" i="2"/>
  <c r="L95" i="2"/>
  <c r="L96" i="2"/>
  <c r="L97" i="2"/>
  <c r="L98" i="2"/>
  <c r="L99" i="2"/>
  <c r="L100" i="2"/>
  <c r="K85" i="2"/>
  <c r="K86" i="2"/>
  <c r="K87" i="2"/>
  <c r="K88" i="2"/>
  <c r="K89" i="2"/>
  <c r="K91" i="2"/>
  <c r="K92" i="2"/>
  <c r="K93" i="2"/>
  <c r="K94" i="2"/>
  <c r="K95" i="2"/>
  <c r="K96" i="2"/>
  <c r="K97" i="2"/>
  <c r="K98" i="2"/>
  <c r="K99" i="2"/>
  <c r="K100" i="2"/>
  <c r="J85" i="2"/>
  <c r="J86" i="2"/>
  <c r="J87" i="2"/>
  <c r="J88" i="2"/>
  <c r="J89" i="2"/>
  <c r="J91" i="2"/>
  <c r="J92" i="2"/>
  <c r="J93" i="2"/>
  <c r="J94" i="2"/>
  <c r="J95" i="2"/>
  <c r="J96" i="2"/>
  <c r="J97" i="2"/>
  <c r="J98" i="2"/>
  <c r="J99" i="2"/>
  <c r="J100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E85" i="2"/>
  <c r="E86" i="2"/>
  <c r="E87" i="2"/>
  <c r="E88" i="2"/>
  <c r="E89" i="2"/>
  <c r="E91" i="2"/>
  <c r="E92" i="2"/>
  <c r="E93" i="2"/>
  <c r="E94" i="2"/>
  <c r="E95" i="2"/>
  <c r="E96" i="2"/>
  <c r="E97" i="2"/>
  <c r="E98" i="2"/>
  <c r="E99" i="2"/>
  <c r="E100" i="2"/>
  <c r="D85" i="2"/>
  <c r="D86" i="2"/>
  <c r="D87" i="2"/>
  <c r="D88" i="2"/>
  <c r="D89" i="2"/>
  <c r="D91" i="2"/>
  <c r="D92" i="2"/>
  <c r="D93" i="2"/>
  <c r="D94" i="2"/>
  <c r="D95" i="2"/>
  <c r="D96" i="2"/>
  <c r="D97" i="2"/>
  <c r="D98" i="2"/>
  <c r="D99" i="2"/>
  <c r="D100" i="2"/>
  <c r="L90" i="2"/>
  <c r="K90" i="2"/>
  <c r="J90" i="2"/>
  <c r="F90" i="2"/>
  <c r="E90" i="2"/>
  <c r="D90" i="2"/>
  <c r="I100" i="2"/>
  <c r="I98" i="2"/>
  <c r="I96" i="2"/>
  <c r="I95" i="2"/>
  <c r="I94" i="2"/>
  <c r="I93" i="2"/>
  <c r="I92" i="2"/>
  <c r="I91" i="2"/>
  <c r="I90" i="2"/>
  <c r="I89" i="2"/>
  <c r="I88" i="2"/>
  <c r="I87" i="2"/>
  <c r="I86" i="2"/>
  <c r="I85" i="2"/>
  <c r="C97" i="1"/>
  <c r="U84" i="1"/>
  <c r="U82" i="1"/>
  <c r="S84" i="1"/>
  <c r="S82" i="1"/>
  <c r="Q84" i="1"/>
  <c r="Q82" i="1"/>
  <c r="I84" i="1"/>
  <c r="I82" i="1"/>
  <c r="G84" i="1"/>
  <c r="G82" i="1"/>
  <c r="E84" i="1"/>
  <c r="E82" i="1"/>
  <c r="U63" i="1"/>
  <c r="U61" i="1"/>
  <c r="S63" i="1"/>
  <c r="S61" i="1"/>
  <c r="Q63" i="1"/>
  <c r="Q61" i="1"/>
  <c r="I63" i="1"/>
  <c r="I61" i="1"/>
  <c r="G63" i="1"/>
  <c r="G61" i="1"/>
  <c r="E63" i="1"/>
  <c r="E61" i="1"/>
  <c r="U42" i="1"/>
  <c r="U40" i="1"/>
  <c r="S42" i="1"/>
  <c r="S40" i="1"/>
  <c r="Q42" i="1"/>
  <c r="Q40" i="1"/>
  <c r="I42" i="1"/>
  <c r="I40" i="1"/>
  <c r="G42" i="1"/>
  <c r="G40" i="1"/>
  <c r="E42" i="1"/>
  <c r="E40" i="1"/>
  <c r="D76" i="2" l="1"/>
  <c r="D74" i="2"/>
  <c r="E76" i="2"/>
  <c r="E74" i="2"/>
  <c r="F76" i="2"/>
  <c r="F74" i="2"/>
  <c r="J76" i="2"/>
  <c r="J74" i="2"/>
  <c r="K76" i="2"/>
  <c r="K74" i="2"/>
  <c r="L76" i="2"/>
  <c r="L74" i="2"/>
  <c r="L53" i="2"/>
  <c r="L51" i="2"/>
  <c r="K53" i="2"/>
  <c r="K51" i="2"/>
  <c r="J53" i="2"/>
  <c r="J51" i="2"/>
  <c r="F53" i="2"/>
  <c r="F51" i="2"/>
  <c r="E53" i="2"/>
  <c r="E51" i="2"/>
  <c r="D53" i="2"/>
  <c r="D51" i="2"/>
  <c r="F30" i="2"/>
  <c r="F28" i="2"/>
  <c r="E30" i="2"/>
  <c r="E28" i="2"/>
  <c r="D30" i="2"/>
  <c r="D28" i="2"/>
  <c r="I23" i="1"/>
  <c r="I21" i="1"/>
  <c r="I19" i="1"/>
  <c r="G23" i="1"/>
  <c r="G21" i="1"/>
  <c r="G19" i="1"/>
  <c r="E23" i="1"/>
  <c r="E21" i="1"/>
  <c r="E19" i="1"/>
  <c r="Q31" i="2" l="1"/>
  <c r="P31" i="2"/>
  <c r="O31" i="2"/>
  <c r="Q29" i="2"/>
  <c r="P29" i="2"/>
  <c r="O29" i="2"/>
  <c r="Q27" i="2"/>
  <c r="P27" i="2"/>
  <c r="O27" i="2"/>
  <c r="Q26" i="2"/>
  <c r="P26" i="2"/>
  <c r="O26" i="2"/>
  <c r="Q25" i="2"/>
  <c r="P25" i="2"/>
  <c r="O25" i="2"/>
  <c r="Q24" i="2"/>
  <c r="P24" i="2"/>
  <c r="O24" i="2"/>
  <c r="Q23" i="2"/>
  <c r="P23" i="2"/>
  <c r="O23" i="2"/>
  <c r="Q22" i="2"/>
  <c r="P22" i="2"/>
  <c r="O22" i="2"/>
  <c r="Q21" i="2"/>
  <c r="P21" i="2"/>
  <c r="O21" i="2"/>
  <c r="Q20" i="2"/>
  <c r="P20" i="2"/>
  <c r="O20" i="2"/>
  <c r="Q19" i="2"/>
  <c r="P19" i="2"/>
  <c r="O19" i="2"/>
  <c r="Q18" i="2"/>
  <c r="P18" i="2"/>
  <c r="O18" i="2"/>
  <c r="Q17" i="2"/>
  <c r="P17" i="2"/>
  <c r="O17" i="2"/>
  <c r="Q77" i="2"/>
  <c r="Q75" i="2"/>
  <c r="Q73" i="2"/>
  <c r="Q72" i="2"/>
  <c r="Q71" i="2"/>
  <c r="Q70" i="2"/>
  <c r="Q69" i="2"/>
  <c r="Q68" i="2"/>
  <c r="Q67" i="2"/>
  <c r="Q66" i="2"/>
  <c r="Q65" i="2"/>
  <c r="Q64" i="2"/>
  <c r="Q63" i="2"/>
  <c r="P77" i="2"/>
  <c r="P75" i="2"/>
  <c r="P73" i="2"/>
  <c r="P72" i="2"/>
  <c r="P71" i="2"/>
  <c r="P70" i="2"/>
  <c r="P69" i="2"/>
  <c r="P68" i="2"/>
  <c r="P67" i="2"/>
  <c r="P66" i="2"/>
  <c r="P65" i="2"/>
  <c r="P64" i="2"/>
  <c r="P63" i="2"/>
  <c r="O77" i="2"/>
  <c r="O75" i="2"/>
  <c r="O73" i="2"/>
  <c r="O72" i="2"/>
  <c r="O71" i="2"/>
  <c r="O70" i="2"/>
  <c r="O69" i="2"/>
  <c r="O68" i="2"/>
  <c r="O67" i="2"/>
  <c r="O66" i="2"/>
  <c r="O65" i="2"/>
  <c r="O64" i="2"/>
  <c r="O63" i="2"/>
  <c r="Q54" i="2"/>
  <c r="Q52" i="2"/>
  <c r="Q41" i="2"/>
  <c r="Q42" i="2"/>
  <c r="Q43" i="2"/>
  <c r="Q44" i="2"/>
  <c r="Q45" i="2"/>
  <c r="Q46" i="2"/>
  <c r="Q47" i="2"/>
  <c r="Q48" i="2"/>
  <c r="Q49" i="2"/>
  <c r="Q50" i="2"/>
  <c r="Q40" i="2"/>
  <c r="P54" i="2"/>
  <c r="P52" i="2"/>
  <c r="P41" i="2"/>
  <c r="P42" i="2"/>
  <c r="P43" i="2"/>
  <c r="P44" i="2"/>
  <c r="P45" i="2"/>
  <c r="P46" i="2"/>
  <c r="P47" i="2"/>
  <c r="P48" i="2"/>
  <c r="P49" i="2"/>
  <c r="P50" i="2"/>
  <c r="P40" i="2"/>
  <c r="O54" i="2"/>
  <c r="O52" i="2"/>
  <c r="O41" i="2"/>
  <c r="O42" i="2"/>
  <c r="O43" i="2"/>
  <c r="O44" i="2"/>
  <c r="O45" i="2"/>
  <c r="O46" i="2"/>
  <c r="O47" i="2"/>
  <c r="O48" i="2"/>
  <c r="O49" i="2"/>
  <c r="O50" i="2"/>
  <c r="O40" i="2"/>
  <c r="L40" i="2" l="1"/>
  <c r="L41" i="2"/>
  <c r="L42" i="2"/>
  <c r="L43" i="2"/>
  <c r="L44" i="2"/>
  <c r="L45" i="2"/>
  <c r="L46" i="2"/>
  <c r="L47" i="2"/>
  <c r="L48" i="2"/>
  <c r="L49" i="2"/>
  <c r="L50" i="2"/>
  <c r="L52" i="2"/>
  <c r="L54" i="2"/>
  <c r="K40" i="2"/>
  <c r="K41" i="2"/>
  <c r="K42" i="2"/>
  <c r="K43" i="2"/>
  <c r="K44" i="2"/>
  <c r="K45" i="2"/>
  <c r="K46" i="2"/>
  <c r="K47" i="2"/>
  <c r="K48" i="2"/>
  <c r="K49" i="2"/>
  <c r="K50" i="2"/>
  <c r="K52" i="2"/>
  <c r="K54" i="2"/>
  <c r="L39" i="2"/>
  <c r="K39" i="2"/>
  <c r="J40" i="2"/>
  <c r="J41" i="2"/>
  <c r="J42" i="2"/>
  <c r="J43" i="2"/>
  <c r="J44" i="2"/>
  <c r="J45" i="2"/>
  <c r="J46" i="2"/>
  <c r="J47" i="2"/>
  <c r="J48" i="2"/>
  <c r="J49" i="2"/>
  <c r="J50" i="2"/>
  <c r="J52" i="2"/>
  <c r="J54" i="2"/>
  <c r="J39" i="2"/>
  <c r="I77" i="2"/>
  <c r="I75" i="2"/>
  <c r="I73" i="2"/>
  <c r="I72" i="2"/>
  <c r="I71" i="2"/>
  <c r="I70" i="2"/>
  <c r="I69" i="2"/>
  <c r="I68" i="2"/>
  <c r="I67" i="2"/>
  <c r="I66" i="2"/>
  <c r="I65" i="2"/>
  <c r="I64" i="2"/>
  <c r="I63" i="2"/>
  <c r="I62" i="2"/>
  <c r="I54" i="2"/>
  <c r="I52" i="2"/>
  <c r="I50" i="2"/>
  <c r="I49" i="2"/>
  <c r="I48" i="2"/>
  <c r="I47" i="2"/>
  <c r="I46" i="2"/>
  <c r="I45" i="2"/>
  <c r="I44" i="2"/>
  <c r="I43" i="2"/>
  <c r="I42" i="2"/>
  <c r="I41" i="2"/>
  <c r="I40" i="2"/>
  <c r="I39" i="2"/>
  <c r="O35" i="1"/>
  <c r="O36" i="1"/>
  <c r="O37" i="1"/>
  <c r="O38" i="1"/>
  <c r="O39" i="1"/>
  <c r="O41" i="1"/>
  <c r="O43" i="1"/>
  <c r="O34" i="1"/>
  <c r="Q35" i="1"/>
  <c r="Q36" i="1"/>
  <c r="Q37" i="1"/>
  <c r="Q38" i="1"/>
  <c r="Q39" i="1"/>
  <c r="Q41" i="1"/>
  <c r="Q43" i="1"/>
  <c r="Q34" i="1"/>
  <c r="S35" i="1"/>
  <c r="S36" i="1"/>
  <c r="S37" i="1"/>
  <c r="S38" i="1"/>
  <c r="S39" i="1"/>
  <c r="S41" i="1"/>
  <c r="S43" i="1"/>
  <c r="S34" i="1"/>
  <c r="U35" i="1"/>
  <c r="U36" i="1"/>
  <c r="U37" i="1"/>
  <c r="U38" i="1"/>
  <c r="U39" i="1"/>
  <c r="U41" i="1"/>
  <c r="U43" i="1"/>
  <c r="U34" i="1"/>
  <c r="U29" i="1"/>
  <c r="U30" i="1"/>
  <c r="U31" i="1"/>
  <c r="U32" i="1"/>
  <c r="S29" i="1"/>
  <c r="S30" i="1"/>
  <c r="S31" i="1"/>
  <c r="S32" i="1"/>
  <c r="Q29" i="1"/>
  <c r="Q30" i="1"/>
  <c r="Q31" i="1"/>
  <c r="Q32" i="1"/>
  <c r="U28" i="1"/>
  <c r="S28" i="1"/>
  <c r="Q28" i="1"/>
  <c r="O29" i="1"/>
  <c r="O30" i="1"/>
  <c r="O31" i="1"/>
  <c r="O32" i="1"/>
  <c r="F63" i="2" l="1"/>
  <c r="F64" i="2"/>
  <c r="F65" i="2"/>
  <c r="F66" i="2"/>
  <c r="F67" i="2"/>
  <c r="F68" i="2"/>
  <c r="F69" i="2"/>
  <c r="F70" i="2"/>
  <c r="F71" i="2"/>
  <c r="F72" i="2"/>
  <c r="F73" i="2"/>
  <c r="F75" i="2"/>
  <c r="F77" i="2"/>
  <c r="F62" i="2"/>
  <c r="F40" i="2"/>
  <c r="F41" i="2"/>
  <c r="F42" i="2"/>
  <c r="F43" i="2"/>
  <c r="F44" i="2"/>
  <c r="F45" i="2"/>
  <c r="F46" i="2"/>
  <c r="F47" i="2"/>
  <c r="F48" i="2"/>
  <c r="F49" i="2"/>
  <c r="F50" i="2"/>
  <c r="F52" i="2"/>
  <c r="F54" i="2"/>
  <c r="F39" i="2"/>
  <c r="F17" i="2"/>
  <c r="F18" i="2"/>
  <c r="F19" i="2"/>
  <c r="F20" i="2"/>
  <c r="F21" i="2"/>
  <c r="F22" i="2"/>
  <c r="F23" i="2"/>
  <c r="F24" i="2"/>
  <c r="F25" i="2"/>
  <c r="F26" i="2"/>
  <c r="F27" i="2"/>
  <c r="F29" i="2"/>
  <c r="F31" i="2"/>
  <c r="F16" i="2"/>
  <c r="I70" i="1"/>
  <c r="I71" i="1"/>
  <c r="I72" i="1"/>
  <c r="I73" i="1"/>
  <c r="I77" i="1"/>
  <c r="I78" i="1"/>
  <c r="I79" i="1"/>
  <c r="I80" i="1"/>
  <c r="I81" i="1"/>
  <c r="I83" i="1"/>
  <c r="I85" i="1"/>
  <c r="I49" i="1"/>
  <c r="I50" i="1"/>
  <c r="I51" i="1"/>
  <c r="I52" i="1"/>
  <c r="I56" i="1"/>
  <c r="I57" i="1"/>
  <c r="I58" i="1"/>
  <c r="I59" i="1"/>
  <c r="I60" i="1"/>
  <c r="I62" i="1"/>
  <c r="I64" i="1"/>
  <c r="I28" i="1"/>
  <c r="I29" i="1"/>
  <c r="I30" i="1"/>
  <c r="I31" i="1"/>
  <c r="I35" i="1"/>
  <c r="I36" i="1"/>
  <c r="I37" i="1"/>
  <c r="I38" i="1"/>
  <c r="I39" i="1"/>
  <c r="I41" i="1"/>
  <c r="I43" i="1"/>
  <c r="I7" i="1"/>
  <c r="I8" i="1"/>
  <c r="I9" i="1"/>
  <c r="I10" i="1"/>
  <c r="I14" i="1"/>
  <c r="I15" i="1"/>
  <c r="I16" i="1"/>
  <c r="I17" i="1"/>
  <c r="I18" i="1"/>
  <c r="I20" i="1"/>
  <c r="I22" i="1"/>
  <c r="I13" i="1"/>
  <c r="I74" i="1" l="1"/>
  <c r="I76" i="1"/>
  <c r="I55" i="1"/>
  <c r="I53" i="1"/>
  <c r="I32" i="1"/>
  <c r="I34" i="1"/>
  <c r="I11" i="1"/>
  <c r="E70" i="2" l="1"/>
  <c r="D70" i="2"/>
  <c r="E47" i="2"/>
  <c r="D47" i="2"/>
  <c r="E24" i="2"/>
  <c r="D24" i="2"/>
  <c r="C78" i="1" l="1"/>
  <c r="E78" i="1"/>
  <c r="G78" i="1"/>
  <c r="C57" i="1"/>
  <c r="E57" i="1"/>
  <c r="G57" i="1"/>
  <c r="C36" i="1"/>
  <c r="E36" i="1"/>
  <c r="G36" i="1"/>
  <c r="C15" i="1"/>
  <c r="E15" i="1"/>
  <c r="G15" i="1"/>
  <c r="C49" i="1" l="1"/>
  <c r="C50" i="1"/>
  <c r="C51" i="1"/>
  <c r="C52" i="1"/>
  <c r="C53" i="1"/>
  <c r="C56" i="1"/>
  <c r="C58" i="1"/>
  <c r="C59" i="1"/>
  <c r="C60" i="1"/>
  <c r="C62" i="1"/>
  <c r="C64" i="1"/>
  <c r="C55" i="1"/>
  <c r="C14" i="1" l="1"/>
  <c r="C16" i="1"/>
  <c r="C17" i="1"/>
  <c r="C18" i="1"/>
  <c r="C20" i="1"/>
  <c r="C22" i="1"/>
  <c r="C13" i="1"/>
  <c r="C7" i="1"/>
  <c r="C8" i="1"/>
  <c r="C9" i="1"/>
  <c r="C10" i="1"/>
  <c r="C11" i="1"/>
  <c r="C35" i="1"/>
  <c r="C37" i="1"/>
  <c r="C38" i="1"/>
  <c r="C39" i="1"/>
  <c r="C41" i="1"/>
  <c r="C43" i="1"/>
  <c r="C34" i="1"/>
  <c r="C28" i="1"/>
  <c r="C29" i="1"/>
  <c r="C30" i="1"/>
  <c r="C31" i="1"/>
  <c r="C32" i="1"/>
  <c r="C77" i="1"/>
  <c r="C79" i="1"/>
  <c r="C80" i="1"/>
  <c r="C81" i="1"/>
  <c r="C83" i="1"/>
  <c r="C85" i="1"/>
  <c r="C76" i="1"/>
  <c r="C70" i="1"/>
  <c r="C71" i="1"/>
  <c r="C72" i="1"/>
  <c r="C73" i="1"/>
  <c r="C74" i="1"/>
  <c r="E7" i="1" l="1"/>
  <c r="E8" i="1"/>
  <c r="E9" i="1"/>
  <c r="E10" i="1"/>
  <c r="G7" i="1"/>
  <c r="G8" i="1"/>
  <c r="G9" i="1"/>
  <c r="G10" i="1"/>
  <c r="G14" i="1"/>
  <c r="G16" i="1"/>
  <c r="G17" i="1"/>
  <c r="G18" i="1"/>
  <c r="G20" i="1"/>
  <c r="G22" i="1"/>
  <c r="E14" i="1"/>
  <c r="E16" i="1"/>
  <c r="E17" i="1"/>
  <c r="E18" i="1"/>
  <c r="E20" i="1"/>
  <c r="E22" i="1"/>
  <c r="E28" i="1"/>
  <c r="E29" i="1"/>
  <c r="E30" i="1"/>
  <c r="E31" i="1"/>
  <c r="G28" i="1"/>
  <c r="G29" i="1"/>
  <c r="G30" i="1"/>
  <c r="G31" i="1"/>
  <c r="G35" i="1"/>
  <c r="G37" i="1"/>
  <c r="G38" i="1"/>
  <c r="G39" i="1"/>
  <c r="G41" i="1"/>
  <c r="G43" i="1"/>
  <c r="E35" i="1"/>
  <c r="E37" i="1"/>
  <c r="E38" i="1"/>
  <c r="E39" i="1"/>
  <c r="E41" i="1"/>
  <c r="E43" i="1"/>
  <c r="E49" i="1"/>
  <c r="E50" i="1"/>
  <c r="E51" i="1"/>
  <c r="E52" i="1"/>
  <c r="G49" i="1"/>
  <c r="G50" i="1"/>
  <c r="G51" i="1"/>
  <c r="G52" i="1"/>
  <c r="G56" i="1"/>
  <c r="G58" i="1"/>
  <c r="G59" i="1"/>
  <c r="G60" i="1"/>
  <c r="G62" i="1"/>
  <c r="G64" i="1"/>
  <c r="E56" i="1"/>
  <c r="E58" i="1"/>
  <c r="E59" i="1"/>
  <c r="E60" i="1"/>
  <c r="E62" i="1"/>
  <c r="E64" i="1"/>
  <c r="G70" i="1"/>
  <c r="G71" i="1"/>
  <c r="G72" i="1"/>
  <c r="G73" i="1"/>
  <c r="E70" i="1"/>
  <c r="E71" i="1"/>
  <c r="E72" i="1"/>
  <c r="E73" i="1"/>
  <c r="G77" i="1"/>
  <c r="G79" i="1"/>
  <c r="G80" i="1"/>
  <c r="G81" i="1"/>
  <c r="G83" i="1"/>
  <c r="G85" i="1"/>
  <c r="E77" i="1"/>
  <c r="E79" i="1"/>
  <c r="E80" i="1"/>
  <c r="E81" i="1"/>
  <c r="E83" i="1"/>
  <c r="E85" i="1"/>
  <c r="G53" i="1"/>
  <c r="G74" i="1"/>
  <c r="G32" i="1"/>
  <c r="G11" i="1"/>
  <c r="E74" i="1"/>
  <c r="E53" i="1"/>
  <c r="E32" i="1"/>
  <c r="E11" i="1"/>
  <c r="G76" i="1"/>
  <c r="G55" i="1"/>
  <c r="G34" i="1"/>
  <c r="G13" i="1"/>
  <c r="E76" i="1"/>
  <c r="E55" i="1"/>
  <c r="E34" i="1"/>
  <c r="E13" i="1"/>
  <c r="A5" i="2" l="1"/>
  <c r="D64" i="2" l="1"/>
  <c r="D68" i="2"/>
  <c r="D73" i="2"/>
  <c r="D66" i="2"/>
  <c r="D77" i="2"/>
  <c r="D63" i="2"/>
  <c r="D72" i="2"/>
  <c r="D65" i="2"/>
  <c r="D69" i="2"/>
  <c r="D75" i="2"/>
  <c r="D62" i="2"/>
  <c r="D71" i="2"/>
  <c r="D67" i="2"/>
  <c r="D41" i="2"/>
  <c r="D45" i="2"/>
  <c r="D50" i="2"/>
  <c r="D42" i="2"/>
  <c r="D46" i="2"/>
  <c r="D52" i="2"/>
  <c r="D39" i="2"/>
  <c r="D43" i="2"/>
  <c r="D48" i="2"/>
  <c r="D54" i="2"/>
  <c r="D40" i="2"/>
  <c r="D44" i="2"/>
  <c r="D49" i="2"/>
  <c r="E18" i="2"/>
  <c r="E22" i="2"/>
  <c r="E27" i="2"/>
  <c r="E20" i="2"/>
  <c r="E31" i="2"/>
  <c r="E17" i="2"/>
  <c r="E26" i="2"/>
  <c r="E19" i="2"/>
  <c r="E23" i="2"/>
  <c r="E29" i="2"/>
  <c r="E16" i="2"/>
  <c r="E25" i="2"/>
  <c r="E21" i="2"/>
  <c r="D18" i="2"/>
  <c r="D22" i="2"/>
  <c r="D27" i="2"/>
  <c r="D20" i="2"/>
  <c r="D31" i="2"/>
  <c r="D21" i="2"/>
  <c r="D19" i="2"/>
  <c r="D23" i="2"/>
  <c r="D29" i="2"/>
  <c r="D16" i="2"/>
  <c r="D25" i="2"/>
  <c r="D17" i="2"/>
  <c r="D26" i="2"/>
  <c r="E64" i="2" l="1"/>
  <c r="E68" i="2"/>
  <c r="E73" i="2"/>
  <c r="E62" i="2"/>
  <c r="E77" i="2"/>
  <c r="E67" i="2"/>
  <c r="E72" i="2"/>
  <c r="E65" i="2"/>
  <c r="E69" i="2"/>
  <c r="E75" i="2"/>
  <c r="E66" i="2"/>
  <c r="E71" i="2"/>
  <c r="E63" i="2"/>
  <c r="E41" i="2"/>
  <c r="E45" i="2"/>
  <c r="E50" i="2"/>
  <c r="E46" i="2"/>
  <c r="E52" i="2"/>
  <c r="E39" i="2"/>
  <c r="E43" i="2"/>
  <c r="E48" i="2"/>
  <c r="E54" i="2"/>
  <c r="E40" i="2"/>
  <c r="E44" i="2"/>
  <c r="E49" i="2"/>
  <c r="E42" i="2"/>
  <c r="O28" i="1" l="1"/>
  <c r="O53" i="1"/>
  <c r="O50" i="1"/>
  <c r="O55" i="1"/>
  <c r="O60" i="1"/>
  <c r="O57" i="1"/>
  <c r="O58" i="1"/>
  <c r="O59" i="1"/>
  <c r="O62" i="1"/>
  <c r="O64" i="1"/>
  <c r="O56" i="1"/>
  <c r="O49" i="1"/>
  <c r="O51" i="1"/>
  <c r="O52" i="1"/>
  <c r="J64" i="2"/>
  <c r="J63" i="2"/>
  <c r="J66" i="2"/>
  <c r="J73" i="2"/>
  <c r="J67" i="2"/>
  <c r="J70" i="2"/>
  <c r="Q50" i="1"/>
  <c r="J68" i="2"/>
  <c r="J71" i="2"/>
  <c r="J62" i="2"/>
  <c r="Q49" i="1"/>
  <c r="Q51" i="1"/>
  <c r="J77" i="2"/>
  <c r="Q58" i="1"/>
  <c r="J72" i="2"/>
  <c r="Q52" i="1"/>
  <c r="Q53" i="1"/>
  <c r="J65" i="2"/>
  <c r="Q59" i="1"/>
  <c r="Q56" i="1"/>
  <c r="J75" i="2"/>
  <c r="Q62" i="1"/>
  <c r="Q55" i="1"/>
  <c r="Q60" i="1"/>
  <c r="Q57" i="1"/>
  <c r="J69" i="2"/>
  <c r="Q64" i="1"/>
  <c r="S50" i="1"/>
  <c r="K67" i="2"/>
  <c r="K68" i="2"/>
  <c r="K62" i="2"/>
  <c r="K73" i="2"/>
  <c r="S49" i="1"/>
  <c r="K65" i="2"/>
  <c r="S64" i="1"/>
  <c r="S53" i="1"/>
  <c r="K72" i="2"/>
  <c r="K69" i="2"/>
  <c r="S55" i="1"/>
  <c r="S57" i="1"/>
  <c r="K66" i="2"/>
  <c r="K75" i="2"/>
  <c r="K71" i="2"/>
  <c r="S60" i="1"/>
  <c r="K63" i="2"/>
  <c r="S58" i="1"/>
  <c r="S56" i="1"/>
  <c r="K70" i="2"/>
  <c r="S51" i="1"/>
  <c r="K77" i="2"/>
  <c r="S62" i="1"/>
  <c r="K64" i="2"/>
  <c r="S59" i="1"/>
  <c r="S52" i="1"/>
  <c r="L62" i="2"/>
  <c r="U49" i="1"/>
  <c r="U50" i="1"/>
  <c r="L70" i="2"/>
  <c r="U59" i="1"/>
  <c r="L77" i="2"/>
  <c r="L68" i="2"/>
  <c r="L67" i="2"/>
  <c r="U53" i="1"/>
  <c r="L65" i="2"/>
  <c r="U58" i="1"/>
  <c r="L75" i="2"/>
  <c r="U52" i="1"/>
  <c r="U56" i="1"/>
  <c r="U57" i="1"/>
  <c r="L69" i="2"/>
  <c r="U62" i="1"/>
  <c r="U51" i="1"/>
  <c r="L63" i="2"/>
  <c r="U60" i="1"/>
  <c r="L72" i="2"/>
  <c r="L64" i="2"/>
  <c r="L73" i="2"/>
  <c r="L66" i="2"/>
  <c r="U55" i="1"/>
  <c r="L71" i="2"/>
  <c r="U64" i="1"/>
  <c r="U71" i="1"/>
  <c r="U77" i="1"/>
  <c r="U74" i="1"/>
  <c r="U76" i="1"/>
  <c r="U73" i="1"/>
  <c r="U72" i="1"/>
  <c r="U83" i="1"/>
  <c r="U85" i="1"/>
  <c r="U78" i="1"/>
  <c r="U79" i="1"/>
  <c r="U80" i="1"/>
  <c r="U81" i="1"/>
  <c r="U70" i="1"/>
  <c r="S70" i="1"/>
  <c r="S77" i="1"/>
  <c r="S73" i="1"/>
  <c r="S78" i="1"/>
  <c r="S74" i="1"/>
  <c r="S71" i="1"/>
  <c r="S80" i="1"/>
  <c r="S76" i="1"/>
  <c r="S72" i="1"/>
  <c r="S81" i="1"/>
  <c r="S79" i="1"/>
  <c r="S83" i="1"/>
  <c r="S85" i="1"/>
  <c r="Q80" i="1"/>
  <c r="Q79" i="1"/>
  <c r="Q81" i="1"/>
  <c r="Q74" i="1"/>
  <c r="Q83" i="1"/>
  <c r="Q70" i="1"/>
  <c r="Q72" i="1"/>
  <c r="Q78" i="1"/>
  <c r="Q76" i="1"/>
  <c r="Q71" i="1"/>
  <c r="Q73" i="1"/>
  <c r="Q77" i="1"/>
  <c r="Q85" i="1"/>
  <c r="O83" i="1"/>
  <c r="O80" i="1"/>
  <c r="O74" i="1"/>
  <c r="O85" i="1"/>
  <c r="O79" i="1"/>
  <c r="O77" i="1"/>
  <c r="O70" i="1"/>
  <c r="O76" i="1"/>
  <c r="O73" i="1"/>
  <c r="O72" i="1"/>
  <c r="O81" i="1"/>
  <c r="O78" i="1"/>
  <c r="O71" i="1"/>
  <c r="U92" i="1"/>
  <c r="U94" i="1"/>
  <c r="U99" i="1"/>
  <c r="U98" i="1"/>
  <c r="U93" i="1"/>
  <c r="U95" i="1"/>
  <c r="U97" i="1"/>
  <c r="S97" i="1"/>
  <c r="S95" i="1"/>
  <c r="S99" i="1"/>
  <c r="S94" i="1"/>
  <c r="S98" i="1"/>
  <c r="S93" i="1"/>
  <c r="S92" i="1"/>
  <c r="Q95" i="1"/>
  <c r="Q92" i="1"/>
  <c r="Q97" i="1"/>
  <c r="Q93" i="1"/>
  <c r="Q94" i="1"/>
  <c r="Q98" i="1"/>
  <c r="Q99" i="1"/>
  <c r="O95" i="1"/>
  <c r="O94" i="1"/>
  <c r="O99" i="1"/>
  <c r="O98" i="1"/>
  <c r="O91" i="1"/>
  <c r="O93" i="1"/>
  <c r="O97" i="1"/>
  <c r="O92" i="1"/>
  <c r="I99" i="1"/>
  <c r="I92" i="1"/>
  <c r="I93" i="1"/>
  <c r="I95" i="1"/>
  <c r="I97" i="1"/>
  <c r="I94" i="1"/>
  <c r="I98" i="1"/>
  <c r="G97" i="1"/>
  <c r="G93" i="1"/>
  <c r="G95" i="1"/>
  <c r="G98" i="1"/>
  <c r="G92" i="1"/>
  <c r="G94" i="1"/>
  <c r="G99" i="1"/>
  <c r="E94" i="1"/>
  <c r="E98" i="1"/>
  <c r="E93" i="1"/>
  <c r="E99" i="1"/>
  <c r="E97" i="1"/>
  <c r="E95" i="1"/>
  <c r="E92" i="1"/>
  <c r="C92" i="1"/>
  <c r="C99" i="1"/>
  <c r="C94" i="1"/>
  <c r="C95" i="1"/>
  <c r="C98" i="1"/>
  <c r="C9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Mattias</author>
  </authors>
  <commentList>
    <comment ref="K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<sst xmlns="http://schemas.openxmlformats.org/spreadsheetml/2006/main" count="241" uniqueCount="53">
  <si>
    <t>75/65/20</t>
  </si>
  <si>
    <t>Längd</t>
  </si>
  <si>
    <t>(mm)</t>
  </si>
  <si>
    <r>
      <t xml:space="preserve">Avgiven effekt (W) vid </t>
    </r>
    <r>
      <rPr>
        <sz val="10"/>
        <rFont val="Times New Roman"/>
        <family val="1"/>
      </rPr>
      <t>Δ</t>
    </r>
    <r>
      <rPr>
        <sz val="10"/>
        <rFont val="Arial"/>
        <family val="2"/>
      </rPr>
      <t>T:</t>
    </r>
  </si>
  <si>
    <t xml:space="preserve"> </t>
  </si>
  <si>
    <t>Tilloppstemp.</t>
  </si>
  <si>
    <t>Returtemp.</t>
  </si>
  <si>
    <t>Rumstemp.</t>
  </si>
  <si>
    <t>Längd (mm)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</si>
  <si>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</si>
  <si>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</si>
  <si>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n-faktor</t>
  </si>
  <si>
    <t>Effekt (W)</t>
  </si>
  <si>
    <t>Djup</t>
  </si>
  <si>
    <t>H200</t>
  </si>
  <si>
    <t xml:space="preserve">                        Höjd 200mm</t>
  </si>
  <si>
    <t>H350</t>
  </si>
  <si>
    <t xml:space="preserve">                          Höjd 350mm</t>
  </si>
  <si>
    <t>H500</t>
  </si>
  <si>
    <t xml:space="preserve">                        Höjd 500mm</t>
  </si>
  <si>
    <t>H650</t>
  </si>
  <si>
    <t xml:space="preserve">                        Höjd 650mm</t>
  </si>
  <si>
    <t>Höjd 200</t>
  </si>
  <si>
    <t>Höjd 350</t>
  </si>
  <si>
    <t>Höjd 500</t>
  </si>
  <si>
    <t>H950</t>
  </si>
  <si>
    <t xml:space="preserve">                        Höjd 950mm</t>
  </si>
  <si>
    <t xml:space="preserve">                          Höjd 350mm TWIN</t>
  </si>
  <si>
    <t>H350 TWIN</t>
  </si>
  <si>
    <t>H500 TWIN</t>
  </si>
  <si>
    <t xml:space="preserve">                        Höjd 500mm TWIN</t>
  </si>
  <si>
    <t>H650 TWIN</t>
  </si>
  <si>
    <t xml:space="preserve">                        Höjd 650mm TWIN</t>
  </si>
  <si>
    <t>H950 TWIN</t>
  </si>
  <si>
    <t xml:space="preserve">                        Höjd 950mm TWIN</t>
  </si>
  <si>
    <t>T 168</t>
  </si>
  <si>
    <t>T 118</t>
  </si>
  <si>
    <t>T 218</t>
  </si>
  <si>
    <t>Värmepaket TWIN</t>
  </si>
  <si>
    <t>Värmepaket STANDARD</t>
  </si>
  <si>
    <t>-</t>
  </si>
  <si>
    <t>Värmepaket STANDARD med DBE</t>
  </si>
  <si>
    <t>Värmepaket TWIN med DBE</t>
  </si>
  <si>
    <t>T 130</t>
  </si>
  <si>
    <t>T 180</t>
  </si>
  <si>
    <t>T 230</t>
  </si>
  <si>
    <t>Linea vägg</t>
  </si>
  <si>
    <t>Höjd 650</t>
  </si>
  <si>
    <t>Version: 2020-10-09</t>
  </si>
  <si>
    <t>Höjd 950</t>
  </si>
  <si>
    <t>Nedan angivna effekter är beräknade enligt EN 442.</t>
  </si>
  <si>
    <t>Notera att beräknade effekter måste kontrolleras mot den valda ventilen vid aktuellt differenstryck och ΔT.</t>
  </si>
  <si>
    <t>Om ventilen inte kan leverera beräknat flöde bör temperaturintervallet justeras alternativt dela effekten på två konvektorer.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</si>
</sst>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131">
    <xf numFmtId="0" fontId="0" fillId="0" borderId="0" xfId="0"/>
    <xf numFmtId="0" fontId="0" fillId="0" borderId="0" xfId="0" applyFill="1" applyBorder="1"/>
    <xf numFmtId="0" fontId="0" fillId="0" borderId="4" xfId="0" applyBorder="1"/>
    <xf numFmtId="1" fontId="0" fillId="0" borderId="6" xfId="0" applyNumberFormat="1" applyBorder="1"/>
    <xf numFmtId="1" fontId="0" fillId="0" borderId="0" xfId="0" applyNumberFormat="1" applyFill="1" applyBorder="1"/>
    <xf numFmtId="0" fontId="3" fillId="0" borderId="0" xfId="0" applyFont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0" fillId="3" borderId="0" xfId="0" applyFill="1"/>
    <xf numFmtId="1" fontId="0" fillId="3" borderId="1" xfId="0" applyNumberFormat="1" applyFill="1" applyBorder="1"/>
    <xf numFmtId="0" fontId="0" fillId="0" borderId="0" xfId="0" applyFill="1"/>
    <xf numFmtId="0" fontId="0" fillId="0" borderId="3" xfId="0" applyFill="1" applyBorder="1"/>
    <xf numFmtId="0" fontId="0" fillId="0" borderId="9" xfId="0" applyBorder="1"/>
    <xf numFmtId="1" fontId="0" fillId="0" borderId="11" xfId="0" applyNumberFormat="1" applyBorder="1"/>
    <xf numFmtId="0" fontId="0" fillId="0" borderId="0" xfId="0"/>
    <xf numFmtId="0" fontId="0" fillId="0" borderId="0" xfId="0" applyFill="1" applyBorder="1"/>
    <xf numFmtId="0" fontId="8" fillId="0" borderId="0" xfId="0" applyFont="1" applyAlignment="1"/>
    <xf numFmtId="1" fontId="0" fillId="0" borderId="0" xfId="0" applyNumberFormat="1" applyFill="1" applyBorder="1"/>
    <xf numFmtId="0" fontId="0" fillId="0" borderId="0" xfId="0" applyFill="1"/>
    <xf numFmtId="0" fontId="5" fillId="0" borderId="16" xfId="0" applyFont="1" applyBorder="1" applyAlignment="1">
      <alignment vertical="center"/>
    </xf>
    <xf numFmtId="0" fontId="7" fillId="3" borderId="17" xfId="0" applyFont="1" applyFill="1" applyBorder="1" applyAlignment="1" applyProtection="1">
      <alignment horizontal="left" vertical="center"/>
      <protection locked="0"/>
    </xf>
    <xf numFmtId="1" fontId="5" fillId="0" borderId="16" xfId="0" applyNumberFormat="1" applyFont="1" applyBorder="1" applyAlignment="1">
      <alignment vertical="center"/>
    </xf>
    <xf numFmtId="3" fontId="0" fillId="0" borderId="3" xfId="0" applyNumberFormat="1" applyFill="1" applyBorder="1" applyProtection="1">
      <protection hidden="1"/>
    </xf>
    <xf numFmtId="0" fontId="0" fillId="0" borderId="18" xfId="0" applyBorder="1"/>
    <xf numFmtId="0" fontId="4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Fill="1" applyBorder="1"/>
    <xf numFmtId="0" fontId="0" fillId="2" borderId="12" xfId="0" applyFill="1" applyBorder="1"/>
    <xf numFmtId="0" fontId="0" fillId="0" borderId="12" xfId="0" applyBorder="1"/>
    <xf numFmtId="1" fontId="0" fillId="0" borderId="23" xfId="0" applyNumberFormat="1" applyBorder="1"/>
    <xf numFmtId="1" fontId="0" fillId="0" borderId="22" xfId="0" applyNumberFormat="1" applyBorder="1"/>
    <xf numFmtId="1" fontId="0" fillId="0" borderId="12" xfId="0" applyNumberFormat="1" applyFill="1" applyBorder="1"/>
    <xf numFmtId="1" fontId="0" fillId="5" borderId="12" xfId="0" applyNumberFormat="1" applyFill="1" applyBorder="1"/>
    <xf numFmtId="164" fontId="0" fillId="5" borderId="6" xfId="0" applyNumberFormat="1" applyFill="1" applyBorder="1"/>
    <xf numFmtId="164" fontId="0" fillId="5" borderId="23" xfId="0" applyNumberFormat="1" applyFill="1" applyBorder="1"/>
    <xf numFmtId="1" fontId="0" fillId="0" borderId="1" xfId="0" applyNumberFormat="1" applyFill="1" applyBorder="1"/>
    <xf numFmtId="1" fontId="0" fillId="0" borderId="5" xfId="0" applyNumberFormat="1" applyFill="1" applyBorder="1"/>
    <xf numFmtId="1" fontId="5" fillId="0" borderId="0" xfId="0" applyNumberFormat="1" applyFont="1" applyFill="1" applyBorder="1"/>
    <xf numFmtId="0" fontId="5" fillId="0" borderId="0" xfId="0" applyFont="1" applyFill="1"/>
    <xf numFmtId="0" fontId="0" fillId="4" borderId="12" xfId="0" applyFill="1" applyBorder="1"/>
    <xf numFmtId="3" fontId="0" fillId="0" borderId="0" xfId="0" applyNumberFormat="1" applyFill="1" applyBorder="1" applyProtection="1">
      <protection hidden="1"/>
    </xf>
    <xf numFmtId="0" fontId="5" fillId="0" borderId="0" xfId="0" applyFont="1" applyFill="1" applyBorder="1"/>
    <xf numFmtId="165" fontId="0" fillId="0" borderId="0" xfId="0" applyNumberFormat="1" applyFill="1" applyBorder="1" applyProtection="1">
      <protection hidden="1"/>
    </xf>
    <xf numFmtId="0" fontId="0" fillId="0" borderId="28" xfId="0" applyBorder="1"/>
    <xf numFmtId="0" fontId="0" fillId="0" borderId="0" xfId="0" applyBorder="1"/>
    <xf numFmtId="0" fontId="0" fillId="0" borderId="29" xfId="0" applyBorder="1"/>
    <xf numFmtId="1" fontId="0" fillId="0" borderId="3" xfId="0" applyNumberFormat="1" applyFill="1" applyBorder="1" applyProtection="1">
      <protection hidden="1"/>
    </xf>
    <xf numFmtId="0" fontId="3" fillId="0" borderId="30" xfId="0" applyFont="1" applyBorder="1" applyAlignment="1">
      <alignment horizontal="center" textRotation="90"/>
    </xf>
    <xf numFmtId="1" fontId="0" fillId="0" borderId="29" xfId="0" applyNumberFormat="1" applyFill="1" applyBorder="1"/>
    <xf numFmtId="0" fontId="1" fillId="0" borderId="28" xfId="0" applyFont="1" applyBorder="1"/>
    <xf numFmtId="0" fontId="1" fillId="0" borderId="0" xfId="0" applyFont="1" applyBorder="1"/>
    <xf numFmtId="0" fontId="1" fillId="0" borderId="0" xfId="0" applyFont="1" applyFill="1" applyBorder="1"/>
    <xf numFmtId="3" fontId="1" fillId="0" borderId="0" xfId="0" applyNumberFormat="1" applyFont="1" applyFill="1" applyBorder="1" applyProtection="1">
      <protection hidden="1"/>
    </xf>
    <xf numFmtId="165" fontId="1" fillId="0" borderId="0" xfId="0" applyNumberFormat="1" applyFont="1" applyFill="1" applyBorder="1" applyProtection="1">
      <protection hidden="1"/>
    </xf>
    <xf numFmtId="0" fontId="1" fillId="0" borderId="29" xfId="0" applyFont="1" applyBorder="1"/>
    <xf numFmtId="0" fontId="1" fillId="0" borderId="0" xfId="0" applyFont="1"/>
    <xf numFmtId="3" fontId="0" fillId="0" borderId="27" xfId="0" applyNumberFormat="1" applyFill="1" applyBorder="1" applyProtection="1">
      <protection hidden="1"/>
    </xf>
    <xf numFmtId="1" fontId="0" fillId="0" borderId="27" xfId="0" applyNumberForma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0" fillId="0" borderId="36" xfId="0" applyFill="1" applyBorder="1"/>
    <xf numFmtId="0" fontId="0" fillId="0" borderId="20" xfId="0" applyBorder="1"/>
    <xf numFmtId="1" fontId="0" fillId="0" borderId="30" xfId="0" applyNumberFormat="1" applyFill="1" applyBorder="1"/>
    <xf numFmtId="0" fontId="0" fillId="4" borderId="10" xfId="0" applyFill="1" applyBorder="1"/>
    <xf numFmtId="1" fontId="0" fillId="0" borderId="37" xfId="0" applyNumberFormat="1" applyBorder="1"/>
    <xf numFmtId="1" fontId="0" fillId="0" borderId="10" xfId="0" applyNumberFormat="1" applyFill="1" applyBorder="1"/>
    <xf numFmtId="1" fontId="0" fillId="5" borderId="1" xfId="0" applyNumberFormat="1" applyFill="1" applyBorder="1"/>
    <xf numFmtId="0" fontId="7" fillId="0" borderId="0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7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1" fontId="0" fillId="0" borderId="0" xfId="0" applyNumberFormat="1" applyFill="1" applyProtection="1">
      <protection hidden="1"/>
    </xf>
    <xf numFmtId="0" fontId="0" fillId="4" borderId="3" xfId="0" applyFill="1" applyBorder="1" applyProtection="1">
      <protection hidden="1"/>
    </xf>
    <xf numFmtId="0" fontId="5" fillId="4" borderId="32" xfId="0" applyFont="1" applyFill="1" applyBorder="1" applyAlignment="1" applyProtection="1">
      <alignment horizontal="center"/>
      <protection hidden="1"/>
    </xf>
    <xf numFmtId="1" fontId="5" fillId="4" borderId="31" xfId="0" applyNumberFormat="1" applyFont="1" applyFill="1" applyBorder="1" applyAlignment="1" applyProtection="1">
      <alignment horizontal="center"/>
      <protection hidden="1"/>
    </xf>
    <xf numFmtId="0" fontId="5" fillId="4" borderId="33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4" borderId="3" xfId="0" applyFont="1" applyFill="1" applyBorder="1" applyProtection="1">
      <protection hidden="1"/>
    </xf>
    <xf numFmtId="1" fontId="1" fillId="0" borderId="3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1" fontId="1" fillId="0" borderId="0" xfId="0" applyNumberFormat="1" applyFont="1" applyFill="1" applyBorder="1" applyAlignment="1" applyProtection="1">
      <alignment horizontal="right"/>
      <protection hidden="1"/>
    </xf>
    <xf numFmtId="0" fontId="10" fillId="0" borderId="0" xfId="1" applyFont="1" applyBorder="1" applyProtection="1">
      <protection hidden="1"/>
    </xf>
    <xf numFmtId="3" fontId="1" fillId="0" borderId="27" xfId="0" applyNumberFormat="1" applyFont="1" applyFill="1" applyBorder="1" applyAlignment="1" applyProtection="1">
      <alignment horizontal="center"/>
      <protection hidden="1"/>
    </xf>
    <xf numFmtId="1" fontId="1" fillId="0" borderId="27" xfId="0" applyNumberFormat="1" applyFont="1" applyFill="1" applyBorder="1" applyAlignment="1" applyProtection="1">
      <alignment horizontal="center"/>
      <protection hidden="1"/>
    </xf>
    <xf numFmtId="0" fontId="7" fillId="0" borderId="0" xfId="0" quotePrefix="1" applyFont="1" applyFill="1" applyBorder="1" applyAlignment="1" applyProtection="1">
      <alignment horizontal="left"/>
      <protection hidden="1"/>
    </xf>
    <xf numFmtId="0" fontId="0" fillId="6" borderId="3" xfId="0" applyFill="1" applyBorder="1" applyProtection="1">
      <protection hidden="1"/>
    </xf>
    <xf numFmtId="0" fontId="5" fillId="6" borderId="3" xfId="0" applyFont="1" applyFill="1" applyBorder="1" applyProtection="1">
      <protection hidden="1"/>
    </xf>
    <xf numFmtId="1" fontId="5" fillId="6" borderId="31" xfId="0" applyNumberFormat="1" applyFont="1" applyFill="1" applyBorder="1" applyAlignment="1" applyProtection="1">
      <alignment horizontal="center"/>
      <protection hidden="1"/>
    </xf>
    <xf numFmtId="0" fontId="5" fillId="6" borderId="33" xfId="0" applyFont="1" applyFill="1" applyBorder="1" applyAlignment="1" applyProtection="1">
      <alignment horizontal="center"/>
      <protection hidden="1"/>
    </xf>
    <xf numFmtId="0" fontId="9" fillId="6" borderId="24" xfId="0" applyFont="1" applyFill="1" applyBorder="1" applyAlignment="1" applyProtection="1">
      <alignment horizontal="center"/>
      <protection hidden="1"/>
    </xf>
    <xf numFmtId="0" fontId="9" fillId="6" borderId="25" xfId="0" applyFont="1" applyFill="1" applyBorder="1" applyAlignment="1" applyProtection="1">
      <alignment horizontal="center"/>
      <protection hidden="1"/>
    </xf>
    <xf numFmtId="0" fontId="0" fillId="6" borderId="26" xfId="0" applyFill="1" applyBorder="1" applyAlignment="1" applyProtection="1">
      <protection hidden="1"/>
    </xf>
    <xf numFmtId="0" fontId="0" fillId="6" borderId="7" xfId="0" applyFill="1" applyBorder="1" applyAlignment="1" applyProtection="1">
      <protection hidden="1"/>
    </xf>
    <xf numFmtId="0" fontId="0" fillId="6" borderId="38" xfId="0" applyFill="1" applyBorder="1" applyAlignment="1" applyProtection="1">
      <protection hidden="1"/>
    </xf>
    <xf numFmtId="0" fontId="5" fillId="6" borderId="25" xfId="0" applyFont="1" applyFill="1" applyBorder="1" applyAlignment="1" applyProtection="1">
      <alignment horizontal="center"/>
      <protection hidden="1"/>
    </xf>
    <xf numFmtId="0" fontId="5" fillId="6" borderId="26" xfId="0" applyFont="1" applyFill="1" applyBorder="1" applyAlignment="1" applyProtection="1">
      <alignment horizontal="center"/>
      <protection hidden="1"/>
    </xf>
    <xf numFmtId="0" fontId="5" fillId="4" borderId="7" xfId="0" applyFont="1" applyFill="1" applyBorder="1" applyAlignment="1" applyProtection="1">
      <alignment horizontal="center"/>
      <protection hidden="1"/>
    </xf>
    <xf numFmtId="0" fontId="5" fillId="4" borderId="38" xfId="0" applyFont="1" applyFill="1" applyBorder="1" applyAlignment="1" applyProtection="1">
      <alignment horizontal="center"/>
      <protection hidden="1"/>
    </xf>
    <xf numFmtId="0" fontId="5" fillId="4" borderId="25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center"/>
      <protection hidden="1"/>
    </xf>
    <xf numFmtId="0" fontId="9" fillId="4" borderId="25" xfId="0" applyFont="1" applyFill="1" applyBorder="1" applyAlignment="1" applyProtection="1">
      <alignment horizontal="center"/>
      <protection hidden="1"/>
    </xf>
    <xf numFmtId="0" fontId="0" fillId="0" borderId="26" xfId="0" applyBorder="1" applyAlignment="1" applyProtection="1">
      <protection hidden="1"/>
    </xf>
    <xf numFmtId="1" fontId="5" fillId="4" borderId="8" xfId="0" applyNumberFormat="1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protection hidden="1"/>
    </xf>
    <xf numFmtId="0" fontId="0" fillId="0" borderId="38" xfId="0" applyBorder="1" applyAlignment="1" applyProtection="1">
      <protection hidden="1"/>
    </xf>
    <xf numFmtId="0" fontId="5" fillId="4" borderId="24" xfId="0" applyFont="1" applyFill="1" applyBorder="1" applyAlignment="1" applyProtection="1">
      <alignment horizontal="center"/>
      <protection hidden="1"/>
    </xf>
    <xf numFmtId="0" fontId="5" fillId="0" borderId="25" xfId="0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/>
      <protection hidden="1"/>
    </xf>
    <xf numFmtId="0" fontId="9" fillId="4" borderId="8" xfId="0" applyFont="1" applyFill="1" applyBorder="1" applyAlignment="1" applyProtection="1">
      <alignment horizontal="center"/>
      <protection hidden="1"/>
    </xf>
    <xf numFmtId="0" fontId="9" fillId="4" borderId="7" xfId="0" applyFont="1" applyFill="1" applyBorder="1" applyAlignment="1" applyProtection="1">
      <alignment horizontal="center"/>
      <protection hidden="1"/>
    </xf>
    <xf numFmtId="1" fontId="5" fillId="4" borderId="24" xfId="0" applyNumberFormat="1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protection hidden="1"/>
    </xf>
    <xf numFmtId="0" fontId="3" fillId="0" borderId="34" xfId="0" applyFont="1" applyBorder="1" applyAlignment="1">
      <alignment horizontal="center" textRotation="90"/>
    </xf>
    <xf numFmtId="0" fontId="3" fillId="0" borderId="35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 textRotation="90"/>
    </xf>
    <xf numFmtId="1" fontId="0" fillId="0" borderId="0" xfId="0" applyNumberForma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0" fontId="14" fillId="0" borderId="0" xfId="0" applyFont="1" applyAlignment="1">
      <alignment vertical="center"/>
    </xf>
    <xf numFmtId="0" fontId="15" fillId="0" borderId="0" xfId="0" applyFont="1"/>
  </cellXfs>
  <cellStyles count="3">
    <cellStyle name="Normal" xfId="0" builtinId="0"/>
    <cellStyle name="Normal 2" xfId="1" xr:uid="{00000000-0005-0000-0000-000001000000}"/>
    <cellStyle name="Standaard_Product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131445</xdr:colOff>
      <xdr:row>2</xdr:row>
      <xdr:rowOff>57279</xdr:rowOff>
    </xdr:from>
    <xdr:to>
      <xdr:col>11</xdr:col>
      <xdr:colOff>321944</xdr:colOff>
      <xdr:row>3</xdr:row>
      <xdr:rowOff>130725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5785" y="392559"/>
          <a:ext cx="1927859" cy="35348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126</xdr:row>
      <xdr:rowOff>152400</xdr:rowOff>
    </xdr:from>
    <xdr:to>
      <xdr:col>10</xdr:col>
      <xdr:colOff>368300</xdr:colOff>
      <xdr:row>134</xdr:row>
      <xdr:rowOff>28575</xdr:rowOff>
    </xdr:to>
    <xdr:pic>
      <xdr:nvPicPr>
        <xdr:cNvPr id="6" name="Picture 2" descr="Sidfot EPECO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831050"/>
          <a:ext cx="607377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63498</xdr:colOff>
      <xdr:row>2</xdr:row>
      <xdr:rowOff>95250</xdr:rowOff>
    </xdr:from>
    <xdr:to>
      <xdr:col>24</xdr:col>
      <xdr:colOff>155880</xdr:colOff>
      <xdr:row>23</xdr:row>
      <xdr:rowOff>740166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6568E32-093D-440D-913F-ABB29D95B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3665" y="412750"/>
          <a:ext cx="6019048" cy="53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6"/>
  <sheetViews>
    <sheetView showGridLines="0" tabSelected="1" topLeftCell="B1" zoomScaleNormal="100" workbookViewId="0">
      <pane ySplit="5" topLeftCell="A6" activePane="bottomLeft" state="frozen"/>
      <selection activeCell="B1" sqref="B1"/>
      <selection pane="bottomLeft" activeCell="H5" sqref="H5"/>
    </sheetView>
  </sheetViews>
  <sheetFormatPr defaultRowHeight="12.75" x14ac:dyDescent="0.2"/>
  <cols>
    <col min="1" max="1" width="5.42578125" style="13" hidden="1" customWidth="1"/>
    <col min="2" max="2" width="4.42578125" customWidth="1"/>
    <col min="3" max="6" width="12.7109375" customWidth="1"/>
    <col min="8" max="8" width="12.7109375" customWidth="1"/>
    <col min="9" max="9" width="12.7109375" hidden="1" customWidth="1"/>
    <col min="10" max="12" width="12.7109375" customWidth="1"/>
    <col min="14" max="14" width="11.42578125" hidden="1" customWidth="1"/>
    <col min="15" max="17" width="12.7109375" hidden="1" customWidth="1"/>
  </cols>
  <sheetData>
    <row r="1" spans="1:17" x14ac:dyDescent="0.2">
      <c r="J1" s="54" t="s">
        <v>48</v>
      </c>
    </row>
    <row r="2" spans="1:17" x14ac:dyDescent="0.2">
      <c r="C2" s="13"/>
      <c r="D2" s="13"/>
      <c r="E2" s="13"/>
      <c r="F2" s="13"/>
    </row>
    <row r="3" spans="1:17" ht="23.25" x14ac:dyDescent="0.35">
      <c r="C3" s="15" t="s">
        <v>46</v>
      </c>
      <c r="D3" s="15"/>
      <c r="E3" s="15"/>
      <c r="F3" s="15"/>
    </row>
    <row r="4" spans="1:17" ht="13.5" thickBot="1" x14ac:dyDescent="0.25">
      <c r="C4" s="13"/>
      <c r="D4" s="13"/>
      <c r="E4" s="13"/>
      <c r="F4" s="13"/>
    </row>
    <row r="5" spans="1:17" ht="24" customHeight="1" thickBot="1" x14ac:dyDescent="0.25">
      <c r="A5" s="22">
        <f>((((D5+F5)/2)-H5)/50)^1.28</f>
        <v>0.52003622913483072</v>
      </c>
      <c r="C5" s="18" t="s">
        <v>5</v>
      </c>
      <c r="D5" s="19">
        <v>55</v>
      </c>
      <c r="E5" s="20" t="s">
        <v>6</v>
      </c>
      <c r="F5" s="19">
        <v>45</v>
      </c>
      <c r="G5" s="20" t="s">
        <v>7</v>
      </c>
      <c r="H5" s="19">
        <v>20</v>
      </c>
    </row>
    <row r="6" spans="1:17" ht="15.75" x14ac:dyDescent="0.25">
      <c r="C6" s="129" t="s">
        <v>50</v>
      </c>
      <c r="D6" s="57"/>
      <c r="E6" s="84"/>
      <c r="F6" s="57"/>
      <c r="G6" s="66"/>
      <c r="N6" s="66"/>
      <c r="O6" s="66"/>
    </row>
    <row r="7" spans="1:17" s="13" customFormat="1" ht="15.75" x14ac:dyDescent="0.25">
      <c r="C7" s="129" t="s">
        <v>51</v>
      </c>
      <c r="D7" s="57"/>
      <c r="E7" s="84"/>
      <c r="F7" s="57"/>
      <c r="G7" s="66"/>
      <c r="N7" s="66"/>
      <c r="O7" s="66"/>
    </row>
    <row r="8" spans="1:17" s="13" customFormat="1" ht="15.75" x14ac:dyDescent="0.25">
      <c r="C8" s="130" t="s">
        <v>52</v>
      </c>
      <c r="D8" s="57"/>
      <c r="E8" s="84"/>
      <c r="F8" s="57"/>
      <c r="G8" s="66"/>
      <c r="N8" s="66"/>
      <c r="O8" s="66"/>
    </row>
    <row r="9" spans="1:17" s="13" customFormat="1" ht="15.75" x14ac:dyDescent="0.25">
      <c r="D9" s="57"/>
      <c r="E9" s="84"/>
      <c r="F9" s="57"/>
      <c r="G9" s="66"/>
      <c r="N9" s="66"/>
      <c r="O9" s="66"/>
    </row>
    <row r="10" spans="1:17" s="13" customFormat="1" ht="15.75" x14ac:dyDescent="0.25">
      <c r="C10" s="67" t="s">
        <v>39</v>
      </c>
      <c r="D10" s="57"/>
      <c r="E10" s="65"/>
      <c r="F10" s="57"/>
      <c r="G10" s="66"/>
      <c r="H10" s="66"/>
      <c r="I10" s="66"/>
      <c r="J10" s="66"/>
      <c r="K10" s="66"/>
      <c r="L10" s="66"/>
      <c r="M10" s="66"/>
      <c r="N10" s="75" t="s">
        <v>41</v>
      </c>
      <c r="O10" s="66"/>
    </row>
    <row r="11" spans="1:17" x14ac:dyDescent="0.2">
      <c r="B11" s="17"/>
      <c r="C11" s="68"/>
      <c r="D11" s="69"/>
      <c r="E11" s="69"/>
      <c r="F11" s="69"/>
      <c r="G11" s="66"/>
      <c r="H11" s="66"/>
      <c r="I11" s="66"/>
      <c r="J11" s="66"/>
      <c r="K11" s="66"/>
      <c r="L11" s="66"/>
      <c r="M11" s="66"/>
      <c r="N11" s="66"/>
      <c r="O11" s="66"/>
      <c r="P11" s="13"/>
      <c r="Q11" s="13"/>
    </row>
    <row r="12" spans="1:17" ht="20.25" x14ac:dyDescent="0.3">
      <c r="B12" s="17"/>
      <c r="C12" s="100" t="s">
        <v>22</v>
      </c>
      <c r="D12" s="101"/>
      <c r="E12" s="101"/>
      <c r="F12" s="102"/>
      <c r="G12" s="66"/>
      <c r="H12" s="66"/>
      <c r="I12" s="66"/>
      <c r="J12" s="66"/>
      <c r="K12" s="66"/>
      <c r="L12" s="66"/>
      <c r="M12" s="66"/>
      <c r="N12" s="89" t="s">
        <v>22</v>
      </c>
      <c r="O12" s="90"/>
      <c r="P12" s="90"/>
      <c r="Q12" s="91"/>
    </row>
    <row r="13" spans="1:17" x14ac:dyDescent="0.2">
      <c r="B13" s="17"/>
      <c r="C13" s="70"/>
      <c r="D13" s="96" t="s">
        <v>12</v>
      </c>
      <c r="E13" s="96"/>
      <c r="F13" s="97"/>
      <c r="G13" s="66"/>
      <c r="H13" s="66"/>
      <c r="I13" s="66"/>
      <c r="J13" s="66"/>
      <c r="K13" s="66"/>
      <c r="L13" s="66"/>
      <c r="M13" s="66"/>
      <c r="N13" s="85"/>
      <c r="O13" s="92"/>
      <c r="P13" s="92"/>
      <c r="Q13" s="93"/>
    </row>
    <row r="14" spans="1:17" s="13" customFormat="1" x14ac:dyDescent="0.2">
      <c r="B14" s="17"/>
      <c r="C14" s="70"/>
      <c r="D14" s="98" t="s">
        <v>13</v>
      </c>
      <c r="E14" s="98"/>
      <c r="F14" s="99"/>
      <c r="G14" s="66"/>
      <c r="H14" s="66"/>
      <c r="I14" s="66"/>
      <c r="J14" s="66"/>
      <c r="K14" s="66"/>
      <c r="L14" s="66"/>
      <c r="M14" s="66"/>
      <c r="N14" s="85"/>
      <c r="O14" s="94"/>
      <c r="P14" s="94"/>
      <c r="Q14" s="95"/>
    </row>
    <row r="15" spans="1:17" x14ac:dyDescent="0.2">
      <c r="B15" s="17"/>
      <c r="C15" s="77" t="s">
        <v>8</v>
      </c>
      <c r="D15" s="72">
        <v>130</v>
      </c>
      <c r="E15" s="72">
        <v>180</v>
      </c>
      <c r="F15" s="73">
        <v>230</v>
      </c>
      <c r="G15" s="66"/>
      <c r="H15" s="66"/>
      <c r="I15" s="66"/>
      <c r="J15" s="66"/>
      <c r="K15" s="66"/>
      <c r="L15" s="66"/>
      <c r="M15" s="66"/>
      <c r="N15" s="86" t="s">
        <v>8</v>
      </c>
      <c r="O15" s="87">
        <v>118</v>
      </c>
      <c r="P15" s="87">
        <v>168</v>
      </c>
      <c r="Q15" s="88">
        <v>218</v>
      </c>
    </row>
    <row r="16" spans="1:17" x14ac:dyDescent="0.2">
      <c r="B16" s="17"/>
      <c r="C16" s="74">
        <v>500</v>
      </c>
      <c r="D16" s="55">
        <f>($C16/1000)*Blad1!$E$12*(((Linea!$D$5-Linea!$F$5)/(LN((Linea!$D$5-Linea!$H$5)/(Linea!$F$5-Linea!$H$5))))/49.8329)^Blad1!$F$12</f>
        <v>135.2029073761276</v>
      </c>
      <c r="E16" s="55">
        <f>($C16/1000)*Blad1!$G$12*(((Linea!$D$5-Linea!$F$5)/(LN((Linea!$D$5-Linea!$H$5)/(Linea!$F$5-Linea!$H$5))))/49.8329)^Blad1!$H$12</f>
        <v>248.6157472396836</v>
      </c>
      <c r="F16" s="56">
        <f>($C16/1000)*Blad1!$I$12*(((Linea!$D$5-Linea!$F$5)/(LN((Linea!$D$5-Linea!$H$5)/(Linea!$F$5-Linea!$H$5))))/49.8329)^Blad1!$J$12</f>
        <v>333.71028209454073</v>
      </c>
      <c r="G16" s="66"/>
      <c r="H16" s="66"/>
      <c r="I16" s="66"/>
      <c r="J16" s="66"/>
      <c r="K16" s="66"/>
      <c r="L16" s="66"/>
      <c r="M16" s="66"/>
      <c r="N16" s="74">
        <v>500</v>
      </c>
      <c r="O16" s="82" t="s">
        <v>40</v>
      </c>
      <c r="P16" s="82" t="s">
        <v>40</v>
      </c>
      <c r="Q16" s="83" t="s">
        <v>40</v>
      </c>
    </row>
    <row r="17" spans="2:17" x14ac:dyDescent="0.2">
      <c r="B17" s="17"/>
      <c r="C17" s="74">
        <v>600</v>
      </c>
      <c r="D17" s="21">
        <f>($C17/1000)*Blad1!$E$12*(((Linea!$D$5-Linea!$F$5)/(LN((Linea!$D$5-Linea!$H$5)/(Linea!$F$5-Linea!$H$5))))/49.8329)^Blad1!$F$12</f>
        <v>162.24348885135311</v>
      </c>
      <c r="E17" s="21">
        <f>($C17/1000)*Blad1!$G$12*(((Linea!$D$5-Linea!$F$5)/(LN((Linea!$D$5-Linea!$H$5)/(Linea!$F$5-Linea!$H$5))))/49.8329)^Blad1!$H$12</f>
        <v>298.33889668762032</v>
      </c>
      <c r="F17" s="45">
        <f>($C17/1000)*Blad1!$I$12*(((Linea!$D$5-Linea!$F$5)/(LN((Linea!$D$5-Linea!$H$5)/(Linea!$F$5-Linea!$H$5))))/49.8329)^Blad1!$J$12</f>
        <v>400.45233851344892</v>
      </c>
      <c r="G17" s="66"/>
      <c r="H17" s="66"/>
      <c r="I17" s="66"/>
      <c r="J17" s="66"/>
      <c r="K17" s="66"/>
      <c r="M17" s="66"/>
      <c r="N17" s="74">
        <v>600</v>
      </c>
      <c r="O17" s="78">
        <f>Blad1!AB8*(((Linea!$D$5-Linea!$F$5)/(LN((Linea!$D$5-Linea!$H$5)/(Linea!$F$5-Linea!$H$5))))/49.8329)^Blad1!$AC$33</f>
        <v>0</v>
      </c>
      <c r="P17" s="78">
        <f>Blad1!AD8*(((Linea!$D$5-Linea!$F$5)/(LN((Linea!$D$5-Linea!$H$5)/(Linea!$F$5-Linea!$H$5))))/49.8329)^Blad1!$AE$33</f>
        <v>0</v>
      </c>
      <c r="Q17" s="78">
        <f>Blad1!AF8*(((Linea!$D$5-Linea!$F$5)/(LN((Linea!$D$5-Linea!$H$5)/(Linea!$F$5-Linea!$H$5))))/49.8329)^Blad1!$AG$33</f>
        <v>0</v>
      </c>
    </row>
    <row r="18" spans="2:17" x14ac:dyDescent="0.2">
      <c r="B18" s="17"/>
      <c r="C18" s="74">
        <v>700</v>
      </c>
      <c r="D18" s="21">
        <f>($C18/1000)*Blad1!$E$12*(((Linea!$D$5-Linea!$F$5)/(LN((Linea!$D$5-Linea!$H$5)/(Linea!$F$5-Linea!$H$5))))/49.8329)^Blad1!$F$12</f>
        <v>189.28407032657861</v>
      </c>
      <c r="E18" s="21">
        <f>($C18/1000)*Blad1!$G$12*(((Linea!$D$5-Linea!$F$5)/(LN((Linea!$D$5-Linea!$H$5)/(Linea!$F$5-Linea!$H$5))))/49.8329)^Blad1!$H$12</f>
        <v>348.06204613555701</v>
      </c>
      <c r="F18" s="45">
        <f>($C18/1000)*Blad1!$I$12*(((Linea!$D$5-Linea!$F$5)/(LN((Linea!$D$5-Linea!$H$5)/(Linea!$F$5-Linea!$H$5))))/49.8329)^Blad1!$J$12</f>
        <v>467.19439493235706</v>
      </c>
      <c r="G18" s="66"/>
      <c r="H18" s="66"/>
      <c r="I18" s="66"/>
      <c r="J18" s="66"/>
      <c r="K18" s="66"/>
      <c r="M18" s="66"/>
      <c r="N18" s="74">
        <v>700</v>
      </c>
      <c r="O18" s="78">
        <f>Blad1!AB9*(((Linea!$D$5-Linea!$F$5)/(LN((Linea!$D$5-Linea!$H$5)/(Linea!$F$5-Linea!$H$5))))/49.8329)^Blad1!$AC$33</f>
        <v>0</v>
      </c>
      <c r="P18" s="78">
        <f>Blad1!AD9*(((Linea!$D$5-Linea!$F$5)/(LN((Linea!$D$5-Linea!$H$5)/(Linea!$F$5-Linea!$H$5))))/49.8329)^Blad1!$AE$33</f>
        <v>0</v>
      </c>
      <c r="Q18" s="78">
        <f>Blad1!AF9*(((Linea!$D$5-Linea!$F$5)/(LN((Linea!$D$5-Linea!$H$5)/(Linea!$F$5-Linea!$H$5))))/49.8329)^Blad1!$AG$33</f>
        <v>0</v>
      </c>
    </row>
    <row r="19" spans="2:17" x14ac:dyDescent="0.2">
      <c r="B19" s="17"/>
      <c r="C19" s="74">
        <v>800</v>
      </c>
      <c r="D19" s="21">
        <f>($C19/1000)*Blad1!$E$12*(((Linea!$D$5-Linea!$F$5)/(LN((Linea!$D$5-Linea!$H$5)/(Linea!$F$5-Linea!$H$5))))/49.8329)^Blad1!$F$12</f>
        <v>216.32465180180415</v>
      </c>
      <c r="E19" s="21">
        <f>($C19/1000)*Blad1!$G$12*(((Linea!$D$5-Linea!$F$5)/(LN((Linea!$D$5-Linea!$H$5)/(Linea!$F$5-Linea!$H$5))))/49.8329)^Blad1!$H$12</f>
        <v>397.78519558349382</v>
      </c>
      <c r="F19" s="45">
        <f>($C19/1000)*Blad1!$I$12*(((Linea!$D$5-Linea!$F$5)/(LN((Linea!$D$5-Linea!$H$5)/(Linea!$F$5-Linea!$H$5))))/49.8329)^Blad1!$J$12</f>
        <v>533.93645135126519</v>
      </c>
      <c r="G19" s="66"/>
      <c r="H19" s="66"/>
      <c r="I19" s="66"/>
      <c r="J19" s="66"/>
      <c r="K19" s="66"/>
      <c r="M19" s="66"/>
      <c r="N19" s="74">
        <v>800</v>
      </c>
      <c r="O19" s="78">
        <f>Blad1!AB10*(((Linea!$D$5-Linea!$F$5)/(LN((Linea!$D$5-Linea!$H$5)/(Linea!$F$5-Linea!$H$5))))/49.8329)^Blad1!$AC$33</f>
        <v>0</v>
      </c>
      <c r="P19" s="78">
        <f>Blad1!AD10*(((Linea!$D$5-Linea!$F$5)/(LN((Linea!$D$5-Linea!$H$5)/(Linea!$F$5-Linea!$H$5))))/49.8329)^Blad1!$AE$33</f>
        <v>0</v>
      </c>
      <c r="Q19" s="78">
        <f>Blad1!AF10*(((Linea!$D$5-Linea!$F$5)/(LN((Linea!$D$5-Linea!$H$5)/(Linea!$F$5-Linea!$H$5))))/49.8329)^Blad1!$AG$33</f>
        <v>0</v>
      </c>
    </row>
    <row r="20" spans="2:17" x14ac:dyDescent="0.2">
      <c r="B20" s="17"/>
      <c r="C20" s="74">
        <v>900</v>
      </c>
      <c r="D20" s="21">
        <f>($C20/1000)*Blad1!$E$12*(((Linea!$D$5-Linea!$F$5)/(LN((Linea!$D$5-Linea!$H$5)/(Linea!$F$5-Linea!$H$5))))/49.8329)^Blad1!$F$12</f>
        <v>243.36523327702966</v>
      </c>
      <c r="E20" s="21">
        <f>($C20/1000)*Blad1!$G$12*(((Linea!$D$5-Linea!$F$5)/(LN((Linea!$D$5-Linea!$H$5)/(Linea!$F$5-Linea!$H$5))))/49.8329)^Blad1!$H$12</f>
        <v>447.50834503143051</v>
      </c>
      <c r="F20" s="45">
        <f>($C20/1000)*Blad1!$I$12*(((Linea!$D$5-Linea!$F$5)/(LN((Linea!$D$5-Linea!$H$5)/(Linea!$F$5-Linea!$H$5))))/49.8329)^Blad1!$J$12</f>
        <v>600.67850777017338</v>
      </c>
      <c r="G20" s="66"/>
      <c r="H20" s="66"/>
      <c r="I20" s="66"/>
      <c r="J20" s="66"/>
      <c r="K20" s="66"/>
      <c r="L20" s="66"/>
      <c r="M20" s="66"/>
      <c r="N20" s="74">
        <v>900</v>
      </c>
      <c r="O20" s="78">
        <f>Blad1!AB11*(((Linea!$D$5-Linea!$F$5)/(LN((Linea!$D$5-Linea!$H$5)/(Linea!$F$5-Linea!$H$5))))/49.8329)^Blad1!$AC$33</f>
        <v>0</v>
      </c>
      <c r="P20" s="78">
        <f>Blad1!AD11*(((Linea!$D$5-Linea!$F$5)/(LN((Linea!$D$5-Linea!$H$5)/(Linea!$F$5-Linea!$H$5))))/49.8329)^Blad1!$AE$33</f>
        <v>0</v>
      </c>
      <c r="Q20" s="78">
        <f>Blad1!AF11*(((Linea!$D$5-Linea!$F$5)/(LN((Linea!$D$5-Linea!$H$5)/(Linea!$F$5-Linea!$H$5))))/49.8329)^Blad1!$AG$33</f>
        <v>0</v>
      </c>
    </row>
    <row r="21" spans="2:17" x14ac:dyDescent="0.2">
      <c r="B21" s="17"/>
      <c r="C21" s="74">
        <v>1000</v>
      </c>
      <c r="D21" s="21">
        <f>($C21/1000)*Blad1!$E$12*(((Linea!$D$5-Linea!$F$5)/(LN((Linea!$D$5-Linea!$H$5)/(Linea!$F$5-Linea!$H$5))))/49.8329)^Blad1!$F$12</f>
        <v>270.4058147522552</v>
      </c>
      <c r="E21" s="21">
        <f>($C21/1000)*Blad1!$G$12*(((Linea!$D$5-Linea!$F$5)/(LN((Linea!$D$5-Linea!$H$5)/(Linea!$F$5-Linea!$H$5))))/49.8329)^Blad1!$H$12</f>
        <v>497.2314944793672</v>
      </c>
      <c r="F21" s="45">
        <f>($C21/1000)*Blad1!$I$12*(((Linea!$D$5-Linea!$F$5)/(LN((Linea!$D$5-Linea!$H$5)/(Linea!$F$5-Linea!$H$5))))/49.8329)^Blad1!$J$12</f>
        <v>667.42056418908146</v>
      </c>
      <c r="G21" s="66"/>
      <c r="H21" s="66"/>
      <c r="I21" s="66"/>
      <c r="J21" s="66"/>
      <c r="K21" s="66"/>
      <c r="L21" s="66"/>
      <c r="M21" s="66"/>
      <c r="N21" s="74">
        <v>1000</v>
      </c>
      <c r="O21" s="78">
        <f>Blad1!AB12*(((Linea!$D$5-Linea!$F$5)/(LN((Linea!$D$5-Linea!$H$5)/(Linea!$F$5-Linea!$H$5))))/49.8329)^Blad1!$AC$33</f>
        <v>0</v>
      </c>
      <c r="P21" s="78">
        <f>Blad1!AD12*(((Linea!$D$5-Linea!$F$5)/(LN((Linea!$D$5-Linea!$H$5)/(Linea!$F$5-Linea!$H$5))))/49.8329)^Blad1!$AE$33</f>
        <v>0</v>
      </c>
      <c r="Q21" s="78">
        <f>Blad1!AF12*(((Linea!$D$5-Linea!$F$5)/(LN((Linea!$D$5-Linea!$H$5)/(Linea!$F$5-Linea!$H$5))))/49.8329)^Blad1!$AG$33</f>
        <v>0</v>
      </c>
    </row>
    <row r="22" spans="2:17" x14ac:dyDescent="0.2">
      <c r="B22" s="17"/>
      <c r="C22" s="74">
        <v>1100</v>
      </c>
      <c r="D22" s="21">
        <f>($C22/1000)*Blad1!$E$12*(((Linea!$D$5-Linea!$F$5)/(LN((Linea!$D$5-Linea!$H$5)/(Linea!$F$5-Linea!$H$5))))/49.8329)^Blad1!$F$12</f>
        <v>297.44639622748076</v>
      </c>
      <c r="E22" s="21">
        <f>($C22/1000)*Blad1!$G$12*(((Linea!$D$5-Linea!$F$5)/(LN((Linea!$D$5-Linea!$H$5)/(Linea!$F$5-Linea!$H$5))))/49.8329)^Blad1!$H$12</f>
        <v>546.95464392730401</v>
      </c>
      <c r="F22" s="45">
        <f>($C22/1000)*Blad1!$I$12*(((Linea!$D$5-Linea!$F$5)/(LN((Linea!$D$5-Linea!$H$5)/(Linea!$F$5-Linea!$H$5))))/49.8329)^Blad1!$J$12</f>
        <v>734.16262060798965</v>
      </c>
      <c r="G22" s="66"/>
      <c r="H22" s="66"/>
      <c r="I22" s="66"/>
      <c r="J22" s="66"/>
      <c r="K22" s="66"/>
      <c r="L22" s="66"/>
      <c r="M22" s="66"/>
      <c r="N22" s="74">
        <v>1100</v>
      </c>
      <c r="O22" s="78">
        <f>Blad1!AB13*(((Linea!$D$5-Linea!$F$5)/(LN((Linea!$D$5-Linea!$H$5)/(Linea!$F$5-Linea!$H$5))))/49.8329)^Blad1!$AC$33</f>
        <v>0</v>
      </c>
      <c r="P22" s="78">
        <f>Blad1!AD13*(((Linea!$D$5-Linea!$F$5)/(LN((Linea!$D$5-Linea!$H$5)/(Linea!$F$5-Linea!$H$5))))/49.8329)^Blad1!$AE$33</f>
        <v>0</v>
      </c>
      <c r="Q22" s="78">
        <f>Blad1!AF13*(((Linea!$D$5-Linea!$F$5)/(LN((Linea!$D$5-Linea!$H$5)/(Linea!$F$5-Linea!$H$5))))/49.8329)^Blad1!$AG$33</f>
        <v>0</v>
      </c>
    </row>
    <row r="23" spans="2:17" x14ac:dyDescent="0.2">
      <c r="B23" s="17"/>
      <c r="C23" s="74">
        <v>1200</v>
      </c>
      <c r="D23" s="21">
        <f>($C23/1000)*Blad1!$E$12*(((Linea!$D$5-Linea!$F$5)/(LN((Linea!$D$5-Linea!$H$5)/(Linea!$F$5-Linea!$H$5))))/49.8329)^Blad1!$F$12</f>
        <v>324.48697770270621</v>
      </c>
      <c r="E23" s="21">
        <f>($C23/1000)*Blad1!$G$12*(((Linea!$D$5-Linea!$F$5)/(LN((Linea!$D$5-Linea!$H$5)/(Linea!$F$5-Linea!$H$5))))/49.8329)^Blad1!$H$12</f>
        <v>596.67779337524064</v>
      </c>
      <c r="F23" s="45">
        <f>($C23/1000)*Blad1!$I$12*(((Linea!$D$5-Linea!$F$5)/(LN((Linea!$D$5-Linea!$H$5)/(Linea!$F$5-Linea!$H$5))))/49.8329)^Blad1!$J$12</f>
        <v>800.90467702689784</v>
      </c>
      <c r="G23" s="66"/>
      <c r="H23" s="66"/>
      <c r="I23" s="66"/>
      <c r="J23" s="66"/>
      <c r="K23" s="66"/>
      <c r="L23" s="66"/>
      <c r="M23" s="66"/>
      <c r="N23" s="74">
        <v>1200</v>
      </c>
      <c r="O23" s="78">
        <f>Blad1!AB14*(((Linea!$D$5-Linea!$F$5)/(LN((Linea!$D$5-Linea!$H$5)/(Linea!$F$5-Linea!$H$5))))/49.8329)^Blad1!$AC$33</f>
        <v>0</v>
      </c>
      <c r="P23" s="78">
        <f>Blad1!AD14*(((Linea!$D$5-Linea!$F$5)/(LN((Linea!$D$5-Linea!$H$5)/(Linea!$F$5-Linea!$H$5))))/49.8329)^Blad1!$AE$33</f>
        <v>0</v>
      </c>
      <c r="Q23" s="78">
        <f>Blad1!AF14*(((Linea!$D$5-Linea!$F$5)/(LN((Linea!$D$5-Linea!$H$5)/(Linea!$F$5-Linea!$H$5))))/49.8329)^Blad1!$AG$33</f>
        <v>0</v>
      </c>
    </row>
    <row r="24" spans="2:17" s="13" customFormat="1" x14ac:dyDescent="0.2">
      <c r="B24" s="17"/>
      <c r="C24" s="74">
        <v>1400</v>
      </c>
      <c r="D24" s="21">
        <f>($C24/1000)*Blad1!$E$12*(((Linea!$D$5-Linea!$F$5)/(LN((Linea!$D$5-Linea!$H$5)/(Linea!$F$5-Linea!$H$5))))/49.8329)^Blad1!$F$12</f>
        <v>378.56814065315723</v>
      </c>
      <c r="E24" s="21">
        <f>($C24/1000)*Blad1!$G$12*(((Linea!$D$5-Linea!$F$5)/(LN((Linea!$D$5-Linea!$H$5)/(Linea!$F$5-Linea!$H$5))))/49.8329)^Blad1!$H$12</f>
        <v>696.12409227111402</v>
      </c>
      <c r="F24" s="45">
        <f>($C24/1000)*Blad1!$I$12*(((Linea!$D$5-Linea!$F$5)/(LN((Linea!$D$5-Linea!$H$5)/(Linea!$F$5-Linea!$H$5))))/49.8329)^Blad1!$J$12</f>
        <v>934.38878986471411</v>
      </c>
      <c r="G24" s="66"/>
      <c r="H24" s="66"/>
      <c r="I24" s="66"/>
      <c r="J24" s="66"/>
      <c r="K24" s="66"/>
      <c r="L24" s="66"/>
      <c r="M24" s="66"/>
      <c r="N24" s="74">
        <v>1400</v>
      </c>
      <c r="O24" s="78">
        <f>Blad1!AB15*(((Linea!$D$5-Linea!$F$5)/(LN((Linea!$D$5-Linea!$H$5)/(Linea!$F$5-Linea!$H$5))))/49.8329)^Blad1!$AC$33</f>
        <v>0</v>
      </c>
      <c r="P24" s="78">
        <f>Blad1!AD15*(((Linea!$D$5-Linea!$F$5)/(LN((Linea!$D$5-Linea!$H$5)/(Linea!$F$5-Linea!$H$5))))/49.8329)^Blad1!$AE$33</f>
        <v>0</v>
      </c>
      <c r="Q24" s="78">
        <f>Blad1!AF15*(((Linea!$D$5-Linea!$F$5)/(LN((Linea!$D$5-Linea!$H$5)/(Linea!$F$5-Linea!$H$5))))/49.8329)^Blad1!$AG$33</f>
        <v>0</v>
      </c>
    </row>
    <row r="25" spans="2:17" x14ac:dyDescent="0.2">
      <c r="B25" s="17"/>
      <c r="C25" s="74">
        <v>1600</v>
      </c>
      <c r="D25" s="21">
        <f>($C25/1000)*Blad1!$E$12*(((Linea!$D$5-Linea!$F$5)/(LN((Linea!$D$5-Linea!$H$5)/(Linea!$F$5-Linea!$H$5))))/49.8329)^Blad1!$F$12</f>
        <v>432.6493036036083</v>
      </c>
      <c r="E25" s="21">
        <f>($C25/1000)*Blad1!$G$12*(((Linea!$D$5-Linea!$F$5)/(LN((Linea!$D$5-Linea!$H$5)/(Linea!$F$5-Linea!$H$5))))/49.8329)^Blad1!$H$12</f>
        <v>795.57039116698763</v>
      </c>
      <c r="F25" s="45">
        <f>($C25/1000)*Blad1!$I$12*(((Linea!$D$5-Linea!$F$5)/(LN((Linea!$D$5-Linea!$H$5)/(Linea!$F$5-Linea!$H$5))))/49.8329)^Blad1!$J$12</f>
        <v>1067.8729027025304</v>
      </c>
      <c r="G25" s="66"/>
      <c r="H25" s="66"/>
      <c r="I25" s="66"/>
      <c r="J25" s="66"/>
      <c r="K25" s="66"/>
      <c r="L25" s="66"/>
      <c r="M25" s="66"/>
      <c r="N25" s="74">
        <v>1600</v>
      </c>
      <c r="O25" s="78">
        <f>Blad1!AB16*(((Linea!$D$5-Linea!$F$5)/(LN((Linea!$D$5-Linea!$H$5)/(Linea!$F$5-Linea!$H$5))))/49.8329)^Blad1!$AC$33</f>
        <v>0</v>
      </c>
      <c r="P25" s="78">
        <f>Blad1!AD16*(((Linea!$D$5-Linea!$F$5)/(LN((Linea!$D$5-Linea!$H$5)/(Linea!$F$5-Linea!$H$5))))/49.8329)^Blad1!$AE$33</f>
        <v>0</v>
      </c>
      <c r="Q25" s="78">
        <f>Blad1!AF16*(((Linea!$D$5-Linea!$F$5)/(LN((Linea!$D$5-Linea!$H$5)/(Linea!$F$5-Linea!$H$5))))/49.8329)^Blad1!$AG$33</f>
        <v>0</v>
      </c>
    </row>
    <row r="26" spans="2:17" x14ac:dyDescent="0.2">
      <c r="B26" s="17"/>
      <c r="C26" s="74">
        <v>1800</v>
      </c>
      <c r="D26" s="21">
        <f>($C26/1000)*Blad1!$E$12*(((Linea!$D$5-Linea!$F$5)/(LN((Linea!$D$5-Linea!$H$5)/(Linea!$F$5-Linea!$H$5))))/49.8329)^Blad1!$F$12</f>
        <v>486.73046655405932</v>
      </c>
      <c r="E26" s="21">
        <f>($C26/1000)*Blad1!$G$12*(((Linea!$D$5-Linea!$F$5)/(LN((Linea!$D$5-Linea!$H$5)/(Linea!$F$5-Linea!$H$5))))/49.8329)^Blad1!$H$12</f>
        <v>895.01669006286102</v>
      </c>
      <c r="F26" s="45">
        <f>($C26/1000)*Blad1!$I$12*(((Linea!$D$5-Linea!$F$5)/(LN((Linea!$D$5-Linea!$H$5)/(Linea!$F$5-Linea!$H$5))))/49.8329)^Blad1!$J$12</f>
        <v>1201.3570155403468</v>
      </c>
      <c r="G26" s="66"/>
      <c r="H26" s="66"/>
      <c r="I26" s="66"/>
      <c r="J26" s="66"/>
      <c r="K26" s="66"/>
      <c r="L26" s="66"/>
      <c r="M26" s="66"/>
      <c r="N26" s="74">
        <v>1800</v>
      </c>
      <c r="O26" s="78">
        <f>Blad1!AB17*(((Linea!$D$5-Linea!$F$5)/(LN((Linea!$D$5-Linea!$H$5)/(Linea!$F$5-Linea!$H$5))))/49.8329)^Blad1!$AC$33</f>
        <v>0</v>
      </c>
      <c r="P26" s="78">
        <f>Blad1!AD17*(((Linea!$D$5-Linea!$F$5)/(LN((Linea!$D$5-Linea!$H$5)/(Linea!$F$5-Linea!$H$5))))/49.8329)^Blad1!$AE$33</f>
        <v>0</v>
      </c>
      <c r="Q26" s="78">
        <f>Blad1!AF17*(((Linea!$D$5-Linea!$F$5)/(LN((Linea!$D$5-Linea!$H$5)/(Linea!$F$5-Linea!$H$5))))/49.8329)^Blad1!$AG$33</f>
        <v>0</v>
      </c>
    </row>
    <row r="27" spans="2:17" x14ac:dyDescent="0.2">
      <c r="B27" s="17"/>
      <c r="C27" s="74">
        <v>2000</v>
      </c>
      <c r="D27" s="21">
        <f>($C27/1000)*Blad1!$E$12*(((Linea!$D$5-Linea!$F$5)/(LN((Linea!$D$5-Linea!$H$5)/(Linea!$F$5-Linea!$H$5))))/49.8329)^Blad1!$F$12</f>
        <v>540.81162950451039</v>
      </c>
      <c r="E27" s="21">
        <f>($C27/1000)*Blad1!$G$12*(((Linea!$D$5-Linea!$F$5)/(LN((Linea!$D$5-Linea!$H$5)/(Linea!$F$5-Linea!$H$5))))/49.8329)^Blad1!$H$12</f>
        <v>994.4629889587344</v>
      </c>
      <c r="F27" s="45">
        <f>($C27/1000)*Blad1!$I$12*(((Linea!$D$5-Linea!$F$5)/(LN((Linea!$D$5-Linea!$H$5)/(Linea!$F$5-Linea!$H$5))))/49.8329)^Blad1!$J$12</f>
        <v>1334.8411283781629</v>
      </c>
      <c r="G27" s="66"/>
      <c r="H27" s="66"/>
      <c r="I27" s="66"/>
      <c r="J27" s="66"/>
      <c r="K27" s="66"/>
      <c r="L27" s="66"/>
      <c r="M27" s="66"/>
      <c r="N27" s="74">
        <v>2000</v>
      </c>
      <c r="O27" s="78">
        <f>Blad1!AB18*(((Linea!$D$5-Linea!$F$5)/(LN((Linea!$D$5-Linea!$H$5)/(Linea!$F$5-Linea!$H$5))))/49.8329)^Blad1!$AC$33</f>
        <v>0</v>
      </c>
      <c r="P27" s="78">
        <f>Blad1!AD18*(((Linea!$D$5-Linea!$F$5)/(LN((Linea!$D$5-Linea!$H$5)/(Linea!$F$5-Linea!$H$5))))/49.8329)^Blad1!$AE$33</f>
        <v>0</v>
      </c>
      <c r="Q27" s="78">
        <f>Blad1!AF18*(((Linea!$D$5-Linea!$F$5)/(LN((Linea!$D$5-Linea!$H$5)/(Linea!$F$5-Linea!$H$5))))/49.8329)^Blad1!$AG$33</f>
        <v>0</v>
      </c>
    </row>
    <row r="28" spans="2:17" s="13" customFormat="1" x14ac:dyDescent="0.2">
      <c r="B28" s="17"/>
      <c r="C28" s="74">
        <v>2200</v>
      </c>
      <c r="D28" s="21">
        <f>($C28/1000)*Blad1!$E$12*(((Linea!$D$5-Linea!$F$5)/(LN((Linea!$D$5-Linea!$H$5)/(Linea!$F$5-Linea!$H$5))))/49.8329)^Blad1!$F$12</f>
        <v>594.89279245496152</v>
      </c>
      <c r="E28" s="21">
        <f>($C28/1000)*Blad1!$G$12*(((Linea!$D$5-Linea!$F$5)/(LN((Linea!$D$5-Linea!$H$5)/(Linea!$F$5-Linea!$H$5))))/49.8329)^Blad1!$H$12</f>
        <v>1093.909287854608</v>
      </c>
      <c r="F28" s="45">
        <f>($C28/1000)*Blad1!$I$12*(((Linea!$D$5-Linea!$F$5)/(LN((Linea!$D$5-Linea!$H$5)/(Linea!$F$5-Linea!$H$5))))/49.8329)^Blad1!$J$12</f>
        <v>1468.3252412159793</v>
      </c>
      <c r="G28" s="66"/>
      <c r="H28" s="66"/>
      <c r="I28" s="66"/>
      <c r="J28" s="66"/>
      <c r="K28" s="66"/>
      <c r="L28" s="66"/>
      <c r="M28" s="66"/>
      <c r="N28" s="74">
        <v>2200</v>
      </c>
      <c r="O28" s="78"/>
      <c r="P28" s="78"/>
      <c r="Q28" s="78"/>
    </row>
    <row r="29" spans="2:17" s="13" customFormat="1" x14ac:dyDescent="0.2">
      <c r="B29" s="17"/>
      <c r="C29" s="74">
        <v>2400</v>
      </c>
      <c r="D29" s="21">
        <f>($C29/1000)*Blad1!$E$12*(((Linea!$D$5-Linea!$F$5)/(LN((Linea!$D$5-Linea!$H$5)/(Linea!$F$5-Linea!$H$5))))/49.8329)^Blad1!$F$12</f>
        <v>648.97395540541243</v>
      </c>
      <c r="E29" s="21">
        <f>($C29/1000)*Blad1!$G$12*(((Linea!$D$5-Linea!$F$5)/(LN((Linea!$D$5-Linea!$H$5)/(Linea!$F$5-Linea!$H$5))))/49.8329)^Blad1!$H$12</f>
        <v>1193.3555867504813</v>
      </c>
      <c r="F29" s="45">
        <f>($C29/1000)*Blad1!$I$12*(((Linea!$D$5-Linea!$F$5)/(LN((Linea!$D$5-Linea!$H$5)/(Linea!$F$5-Linea!$H$5))))/49.8329)^Blad1!$J$12</f>
        <v>1601.8093540537957</v>
      </c>
      <c r="G29" s="66"/>
      <c r="H29" s="66"/>
      <c r="I29" s="66"/>
      <c r="J29" s="66"/>
      <c r="K29" s="66"/>
      <c r="L29" s="66"/>
      <c r="M29" s="66"/>
      <c r="N29" s="74">
        <v>2400</v>
      </c>
      <c r="O29" s="78">
        <f>Blad1!AB20*(((Linea!$D$5-Linea!$F$5)/(LN((Linea!$D$5-Linea!$H$5)/(Linea!$F$5-Linea!$H$5))))/49.8329)^Blad1!$AC$33</f>
        <v>0</v>
      </c>
      <c r="P29" s="78">
        <f>Blad1!AD20*(((Linea!$D$5-Linea!$F$5)/(LN((Linea!$D$5-Linea!$H$5)/(Linea!$F$5-Linea!$H$5))))/49.8329)^Blad1!$AE$33</f>
        <v>0</v>
      </c>
      <c r="Q29" s="78">
        <f>Blad1!AF20*(((Linea!$D$5-Linea!$F$5)/(LN((Linea!$D$5-Linea!$H$5)/(Linea!$F$5-Linea!$H$5))))/49.8329)^Blad1!$AG$33</f>
        <v>0</v>
      </c>
    </row>
    <row r="30" spans="2:17" s="13" customFormat="1" x14ac:dyDescent="0.2">
      <c r="B30" s="17"/>
      <c r="C30" s="74">
        <v>2600</v>
      </c>
      <c r="D30" s="21">
        <f>($C30/1000)*Blad1!$E$12*(((Linea!$D$5-Linea!$F$5)/(LN((Linea!$D$5-Linea!$H$5)/(Linea!$F$5-Linea!$H$5))))/49.8329)^Blad1!$F$12</f>
        <v>703.05511835586344</v>
      </c>
      <c r="E30" s="21">
        <f>($C30/1000)*Blad1!$G$12*(((Linea!$D$5-Linea!$F$5)/(LN((Linea!$D$5-Linea!$H$5)/(Linea!$F$5-Linea!$H$5))))/49.8329)^Blad1!$H$12</f>
        <v>1292.8018856463548</v>
      </c>
      <c r="F30" s="45">
        <f>($C30/1000)*Blad1!$I$12*(((Linea!$D$5-Linea!$F$5)/(LN((Linea!$D$5-Linea!$H$5)/(Linea!$F$5-Linea!$H$5))))/49.8329)^Blad1!$J$12</f>
        <v>1735.2934668916121</v>
      </c>
      <c r="G30" s="66"/>
      <c r="H30" s="66"/>
      <c r="I30" s="66"/>
      <c r="J30" s="66"/>
      <c r="K30" s="66"/>
      <c r="L30" s="66"/>
      <c r="M30" s="66"/>
      <c r="N30" s="74">
        <v>2600</v>
      </c>
      <c r="O30" s="78"/>
      <c r="P30" s="78"/>
      <c r="Q30" s="78"/>
    </row>
    <row r="31" spans="2:17" x14ac:dyDescent="0.2">
      <c r="B31" s="17"/>
      <c r="C31" s="74">
        <v>2800</v>
      </c>
      <c r="D31" s="21">
        <f>($C31/1000)*Blad1!$E$12*(((Linea!$D$5-Linea!$F$5)/(LN((Linea!$D$5-Linea!$H$5)/(Linea!$F$5-Linea!$H$5))))/49.8329)^Blad1!$F$12</f>
        <v>757.13628130631446</v>
      </c>
      <c r="E31" s="21">
        <f>($C31/1000)*Blad1!$G$12*(((Linea!$D$5-Linea!$F$5)/(LN((Linea!$D$5-Linea!$H$5)/(Linea!$F$5-Linea!$H$5))))/49.8329)^Blad1!$H$12</f>
        <v>1392.248184542228</v>
      </c>
      <c r="F31" s="45">
        <f>($C31/1000)*Blad1!$I$12*(((Linea!$D$5-Linea!$F$5)/(LN((Linea!$D$5-Linea!$H$5)/(Linea!$F$5-Linea!$H$5))))/49.8329)^Blad1!$J$12</f>
        <v>1868.7775797294282</v>
      </c>
      <c r="G31" s="66"/>
      <c r="H31" s="66"/>
      <c r="I31" s="66"/>
      <c r="J31" s="66"/>
      <c r="K31" s="66"/>
      <c r="L31" s="66"/>
      <c r="M31" s="66"/>
      <c r="N31" s="74">
        <v>2800</v>
      </c>
      <c r="O31" s="78">
        <f>Blad1!AB22*(((Linea!$D$5-Linea!$F$5)/(LN((Linea!$D$5-Linea!$H$5)/(Linea!$F$5-Linea!$H$5))))/49.8329)^Blad1!$AC$33</f>
        <v>0</v>
      </c>
      <c r="P31" s="78">
        <f>Blad1!AD22*(((Linea!$D$5-Linea!$F$5)/(LN((Linea!$D$5-Linea!$H$5)/(Linea!$F$5-Linea!$H$5))))/49.8329)^Blad1!$AE$33</f>
        <v>0</v>
      </c>
      <c r="Q31" s="78">
        <f>Blad1!AF22*(((Linea!$D$5-Linea!$F$5)/(LN((Linea!$D$5-Linea!$H$5)/(Linea!$F$5-Linea!$H$5))))/49.8329)^Blad1!$AG$33</f>
        <v>0</v>
      </c>
    </row>
    <row r="32" spans="2:17" s="13" customFormat="1" x14ac:dyDescent="0.2">
      <c r="B32" s="17"/>
      <c r="C32" s="68"/>
      <c r="D32" s="68"/>
      <c r="E32" s="68"/>
      <c r="F32" s="68"/>
      <c r="G32" s="66"/>
      <c r="H32" s="66"/>
      <c r="I32" s="66"/>
      <c r="J32" s="66"/>
      <c r="K32" s="66"/>
      <c r="L32" s="66"/>
      <c r="M32" s="66"/>
      <c r="N32" s="66"/>
      <c r="O32" s="66"/>
    </row>
    <row r="33" spans="2:17" ht="15.75" x14ac:dyDescent="0.25">
      <c r="B33" s="17"/>
      <c r="C33" s="67" t="s">
        <v>39</v>
      </c>
      <c r="D33" s="68"/>
      <c r="E33" s="68"/>
      <c r="F33" s="68"/>
      <c r="G33" s="66"/>
      <c r="H33" s="75" t="s">
        <v>38</v>
      </c>
      <c r="I33" s="66"/>
      <c r="J33" s="76"/>
      <c r="K33" s="66"/>
      <c r="L33" s="66"/>
      <c r="M33" s="66"/>
      <c r="N33" s="75" t="s">
        <v>42</v>
      </c>
      <c r="O33" s="66"/>
    </row>
    <row r="34" spans="2:17" s="13" customFormat="1" x14ac:dyDescent="0.2">
      <c r="B34" s="17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2:17" ht="20.25" x14ac:dyDescent="0.3">
      <c r="B35" s="17"/>
      <c r="C35" s="100" t="s">
        <v>23</v>
      </c>
      <c r="D35" s="101"/>
      <c r="E35" s="101"/>
      <c r="F35" s="102"/>
      <c r="G35" s="66"/>
      <c r="H35" s="100" t="s">
        <v>23</v>
      </c>
      <c r="I35" s="101"/>
      <c r="J35" s="101"/>
      <c r="K35" s="101"/>
      <c r="L35" s="102"/>
      <c r="M35" s="66"/>
      <c r="N35" s="89" t="s">
        <v>23</v>
      </c>
      <c r="O35" s="90"/>
      <c r="P35" s="90"/>
      <c r="Q35" s="91"/>
    </row>
    <row r="36" spans="2:17" x14ac:dyDescent="0.2">
      <c r="B36" s="17"/>
      <c r="C36" s="70"/>
      <c r="D36" s="96" t="s">
        <v>12</v>
      </c>
      <c r="E36" s="96"/>
      <c r="F36" s="97"/>
      <c r="G36" s="66"/>
      <c r="H36" s="70"/>
      <c r="I36" s="103" t="s">
        <v>12</v>
      </c>
      <c r="J36" s="104"/>
      <c r="K36" s="104"/>
      <c r="L36" s="105"/>
      <c r="M36" s="66"/>
      <c r="N36" s="85"/>
      <c r="O36" s="92"/>
      <c r="P36" s="92"/>
      <c r="Q36" s="93"/>
    </row>
    <row r="37" spans="2:17" x14ac:dyDescent="0.2">
      <c r="C37" s="70"/>
      <c r="D37" s="98" t="s">
        <v>13</v>
      </c>
      <c r="E37" s="98"/>
      <c r="F37" s="99"/>
      <c r="G37" s="66"/>
      <c r="H37" s="70"/>
      <c r="I37" s="106" t="s">
        <v>13</v>
      </c>
      <c r="J37" s="107"/>
      <c r="K37" s="107"/>
      <c r="L37" s="108"/>
      <c r="M37" s="66"/>
      <c r="N37" s="85"/>
      <c r="O37" s="94"/>
      <c r="P37" s="94"/>
      <c r="Q37" s="95"/>
    </row>
    <row r="38" spans="2:17" s="13" customFormat="1" x14ac:dyDescent="0.2">
      <c r="B38" s="17"/>
      <c r="C38" s="77" t="s">
        <v>8</v>
      </c>
      <c r="D38" s="72">
        <v>130</v>
      </c>
      <c r="E38" s="72">
        <v>180</v>
      </c>
      <c r="F38" s="73">
        <v>230</v>
      </c>
      <c r="G38" s="66"/>
      <c r="H38" s="77" t="s">
        <v>8</v>
      </c>
      <c r="I38" s="71">
        <v>85</v>
      </c>
      <c r="J38" s="72" t="s">
        <v>43</v>
      </c>
      <c r="K38" s="72" t="s">
        <v>44</v>
      </c>
      <c r="L38" s="73" t="s">
        <v>45</v>
      </c>
      <c r="M38" s="66"/>
      <c r="N38" s="86" t="s">
        <v>8</v>
      </c>
      <c r="O38" s="87" t="s">
        <v>36</v>
      </c>
      <c r="P38" s="87" t="s">
        <v>35</v>
      </c>
      <c r="Q38" s="88" t="s">
        <v>37</v>
      </c>
    </row>
    <row r="39" spans="2:17" s="13" customFormat="1" x14ac:dyDescent="0.2">
      <c r="B39" s="17"/>
      <c r="C39" s="74">
        <v>500</v>
      </c>
      <c r="D39" s="55">
        <f>($C39/1000)*Blad1!$E$33*(((Linea!$D$5-Linea!$F$5)/(LN((Linea!$D$5-Linea!$H$5)/(Linea!$F$5-Linea!$H$5))))/49.8329)^Blad1!$F$33</f>
        <v>188.74530295945422</v>
      </c>
      <c r="E39" s="55">
        <f>($C39/1000)*Blad1!$G$33*(((Linea!$D$5-Linea!$F$5)/(LN((Linea!$D$5-Linea!$H$5)/(Linea!$F$5-Linea!$H$5))))/49.8329)^Blad1!$H$33</f>
        <v>319.95049786726349</v>
      </c>
      <c r="F39" s="56">
        <f>($C39/1000)*Blad1!$I$33*(((Linea!$D$5-Linea!$F$5)/(LN((Linea!$D$5-Linea!$H$5)/(Linea!$F$5-Linea!$H$5))))/49.8329)^Blad1!$J$33</f>
        <v>438.57562774707071</v>
      </c>
      <c r="G39" s="66"/>
      <c r="H39" s="74">
        <v>500</v>
      </c>
      <c r="I39" s="78">
        <f>($C39/1000)*Blad1!$C$33*(((Linea!$D$5-Linea!$F$5)/(LN((Linea!$D$5-Linea!$H$5)/(Linea!$F$5-Linea!$H$5))))/49.8329)^Blad1!$D$33</f>
        <v>0</v>
      </c>
      <c r="J39" s="55">
        <f>($C39/1000)*Blad1!$Q$33*(((Linea!$D$5-Linea!$F$5)/(LN((Linea!$D$5-Linea!$H$5)/(Linea!$F$5-Linea!$H$5))))/49.8329)^Blad1!$R$33</f>
        <v>258.13854960829451</v>
      </c>
      <c r="K39" s="55">
        <f>($C39/1000)*Blad1!$S$33*(((Linea!$D$5-Linea!$F$5)/(LN((Linea!$D$5-Linea!$H$5)/(Linea!$F$5-Linea!$H$5))))/49.8329)^Blad1!$T$33</f>
        <v>381.2841392269109</v>
      </c>
      <c r="L39" s="56">
        <f>($C39/1000)*Blad1!$U$33*(((Linea!$D$5-Linea!$F$5)/(LN((Linea!$D$5-Linea!$H$5)/(Linea!$F$5-Linea!$H$5))))/49.8329)^Blad1!$V$33</f>
        <v>483.2616088072873</v>
      </c>
      <c r="M39" s="66"/>
      <c r="N39" s="74">
        <v>500</v>
      </c>
      <c r="O39" s="82" t="s">
        <v>40</v>
      </c>
      <c r="P39" s="82" t="s">
        <v>40</v>
      </c>
      <c r="Q39" s="83" t="s">
        <v>40</v>
      </c>
    </row>
    <row r="40" spans="2:17" s="13" customFormat="1" x14ac:dyDescent="0.2">
      <c r="B40" s="17"/>
      <c r="C40" s="74">
        <v>600</v>
      </c>
      <c r="D40" s="21">
        <f>($C40/1000)*Blad1!$E$33*(((Linea!$D$5-Linea!$F$5)/(LN((Linea!$D$5-Linea!$H$5)/(Linea!$F$5-Linea!$H$5))))/49.8329)^Blad1!$F$33</f>
        <v>226.49436355134506</v>
      </c>
      <c r="E40" s="21">
        <f>($C40/1000)*Blad1!$G$33*(((Linea!$D$5-Linea!$F$5)/(LN((Linea!$D$5-Linea!$H$5)/(Linea!$F$5-Linea!$H$5))))/49.8329)^Blad1!$H$33</f>
        <v>383.94059744071615</v>
      </c>
      <c r="F40" s="45">
        <f>($C40/1000)*Blad1!$I$33*(((Linea!$D$5-Linea!$F$5)/(LN((Linea!$D$5-Linea!$H$5)/(Linea!$F$5-Linea!$H$5))))/49.8329)^Blad1!$J$33</f>
        <v>526.29075329648481</v>
      </c>
      <c r="G40" s="66"/>
      <c r="H40" s="74">
        <v>600</v>
      </c>
      <c r="I40" s="78">
        <f>($C40/1000)*Blad1!$C$33*(((Linea!$D$5-Linea!$F$5)/(LN((Linea!$D$5-Linea!$H$5)/(Linea!$F$5-Linea!$H$5))))/49.8329)^Blad1!$D$33</f>
        <v>0</v>
      </c>
      <c r="J40" s="55">
        <f>($C40/1000)*Blad1!$Q$33*(((Linea!$D$5-Linea!$F$5)/(LN((Linea!$D$5-Linea!$H$5)/(Linea!$F$5-Linea!$H$5))))/49.8329)^Blad1!$R$33</f>
        <v>309.7662595299534</v>
      </c>
      <c r="K40" s="55">
        <f>($C40/1000)*Blad1!$S$33*(((Linea!$D$5-Linea!$F$5)/(LN((Linea!$D$5-Linea!$H$5)/(Linea!$F$5-Linea!$H$5))))/49.8329)^Blad1!$T$33</f>
        <v>457.54096707229303</v>
      </c>
      <c r="L40" s="56">
        <f>($C40/1000)*Blad1!$U$33*(((Linea!$D$5-Linea!$F$5)/(LN((Linea!$D$5-Linea!$H$5)/(Linea!$F$5-Linea!$H$5))))/49.8329)^Blad1!$V$33</f>
        <v>579.91393056874472</v>
      </c>
      <c r="M40" s="66"/>
      <c r="N40" s="74">
        <v>600</v>
      </c>
      <c r="O40" s="78">
        <f>Blad1!AB29*(((Linea!$D$5-Linea!$F$5)/(LN((Linea!$D$5-Linea!$H$5)/(Linea!$F$5-Linea!$H$5))))/49.8329)^Blad1!$AC$33</f>
        <v>0</v>
      </c>
      <c r="P40" s="78">
        <f>Blad1!AD29*(((Linea!$D$5-Linea!$F$5)/(LN((Linea!$D$5-Linea!$H$5)/(Linea!$F$5-Linea!$H$5))))/49.8329)^Blad1!$AE$33</f>
        <v>0</v>
      </c>
      <c r="Q40" s="78">
        <f>Blad1!AF29*(((Linea!$D$5-Linea!$F$5)/(LN((Linea!$D$5-Linea!$H$5)/(Linea!$F$5-Linea!$H$5))))/49.8329)^Blad1!$AG$33</f>
        <v>0</v>
      </c>
    </row>
    <row r="41" spans="2:17" s="13" customFormat="1" x14ac:dyDescent="0.2">
      <c r="B41" s="17"/>
      <c r="C41" s="74">
        <v>700</v>
      </c>
      <c r="D41" s="21">
        <f>($C41/1000)*Blad1!$E$33*(((Linea!$D$5-Linea!$F$5)/(LN((Linea!$D$5-Linea!$H$5)/(Linea!$F$5-Linea!$H$5))))/49.8329)^Blad1!$F$33</f>
        <v>264.24342414323587</v>
      </c>
      <c r="E41" s="21">
        <f>($C41/1000)*Blad1!$G$33*(((Linea!$D$5-Linea!$F$5)/(LN((Linea!$D$5-Linea!$H$5)/(Linea!$F$5-Linea!$H$5))))/49.8329)^Blad1!$H$33</f>
        <v>447.93069701416886</v>
      </c>
      <c r="F41" s="45">
        <f>($C41/1000)*Blad1!$I$33*(((Linea!$D$5-Linea!$F$5)/(LN((Linea!$D$5-Linea!$H$5)/(Linea!$F$5-Linea!$H$5))))/49.8329)^Blad1!$J$33</f>
        <v>614.00587884589891</v>
      </c>
      <c r="G41" s="66"/>
      <c r="H41" s="74">
        <v>700</v>
      </c>
      <c r="I41" s="78">
        <f>($C41/1000)*Blad1!$C$33*(((Linea!$D$5-Linea!$F$5)/(LN((Linea!$D$5-Linea!$H$5)/(Linea!$F$5-Linea!$H$5))))/49.8329)^Blad1!$D$33</f>
        <v>0</v>
      </c>
      <c r="J41" s="55">
        <f>($C41/1000)*Blad1!$Q$33*(((Linea!$D$5-Linea!$F$5)/(LN((Linea!$D$5-Linea!$H$5)/(Linea!$F$5-Linea!$H$5))))/49.8329)^Blad1!$R$33</f>
        <v>361.39396945161229</v>
      </c>
      <c r="K41" s="55">
        <f>($C41/1000)*Blad1!$S$33*(((Linea!$D$5-Linea!$F$5)/(LN((Linea!$D$5-Linea!$H$5)/(Linea!$F$5-Linea!$H$5))))/49.8329)^Blad1!$T$33</f>
        <v>533.79779491767511</v>
      </c>
      <c r="L41" s="56">
        <f>($C41/1000)*Blad1!$U$33*(((Linea!$D$5-Linea!$F$5)/(LN((Linea!$D$5-Linea!$H$5)/(Linea!$F$5-Linea!$H$5))))/49.8329)^Blad1!$V$33</f>
        <v>676.56625233020213</v>
      </c>
      <c r="M41" s="66"/>
      <c r="N41" s="74">
        <v>700</v>
      </c>
      <c r="O41" s="78">
        <f>Blad1!AB30*(((Linea!$D$5-Linea!$F$5)/(LN((Linea!$D$5-Linea!$H$5)/(Linea!$F$5-Linea!$H$5))))/49.8329)^Blad1!$AC$33</f>
        <v>0</v>
      </c>
      <c r="P41" s="78">
        <f>Blad1!AD30*(((Linea!$D$5-Linea!$F$5)/(LN((Linea!$D$5-Linea!$H$5)/(Linea!$F$5-Linea!$H$5))))/49.8329)^Blad1!$AE$33</f>
        <v>0</v>
      </c>
      <c r="Q41" s="78">
        <f>Blad1!AF30*(((Linea!$D$5-Linea!$F$5)/(LN((Linea!$D$5-Linea!$H$5)/(Linea!$F$5-Linea!$H$5))))/49.8329)^Blad1!$AG$33</f>
        <v>0</v>
      </c>
    </row>
    <row r="42" spans="2:17" s="13" customFormat="1" x14ac:dyDescent="0.2">
      <c r="B42" s="17"/>
      <c r="C42" s="74">
        <v>800</v>
      </c>
      <c r="D42" s="21">
        <f>($C42/1000)*Blad1!$E$33*(((Linea!$D$5-Linea!$F$5)/(LN((Linea!$D$5-Linea!$H$5)/(Linea!$F$5-Linea!$H$5))))/49.8329)^Blad1!$F$33</f>
        <v>301.99248473512682</v>
      </c>
      <c r="E42" s="21">
        <f>($C42/1000)*Blad1!$G$33*(((Linea!$D$5-Linea!$F$5)/(LN((Linea!$D$5-Linea!$H$5)/(Linea!$F$5-Linea!$H$5))))/49.8329)^Blad1!$H$33</f>
        <v>511.92079658762162</v>
      </c>
      <c r="F42" s="45">
        <f>($C42/1000)*Blad1!$I$33*(((Linea!$D$5-Linea!$F$5)/(LN((Linea!$D$5-Linea!$H$5)/(Linea!$F$5-Linea!$H$5))))/49.8329)^Blad1!$J$33</f>
        <v>701.72100439531323</v>
      </c>
      <c r="G42" s="66"/>
      <c r="H42" s="74">
        <v>800</v>
      </c>
      <c r="I42" s="78">
        <f>($C42/1000)*Blad1!$C$33*(((Linea!$D$5-Linea!$F$5)/(LN((Linea!$D$5-Linea!$H$5)/(Linea!$F$5-Linea!$H$5))))/49.8329)^Blad1!$D$33</f>
        <v>0</v>
      </c>
      <c r="J42" s="55">
        <f>($C42/1000)*Blad1!$Q$33*(((Linea!$D$5-Linea!$F$5)/(LN((Linea!$D$5-Linea!$H$5)/(Linea!$F$5-Linea!$H$5))))/49.8329)^Blad1!$R$33</f>
        <v>413.02167937327124</v>
      </c>
      <c r="K42" s="55">
        <f>($C42/1000)*Blad1!$S$33*(((Linea!$D$5-Linea!$F$5)/(LN((Linea!$D$5-Linea!$H$5)/(Linea!$F$5-Linea!$H$5))))/49.8329)^Blad1!$T$33</f>
        <v>610.05462276305752</v>
      </c>
      <c r="L42" s="56">
        <f>($C42/1000)*Blad1!$U$33*(((Linea!$D$5-Linea!$F$5)/(LN((Linea!$D$5-Linea!$H$5)/(Linea!$F$5-Linea!$H$5))))/49.8329)^Blad1!$V$33</f>
        <v>773.21857409165966</v>
      </c>
      <c r="M42" s="66"/>
      <c r="N42" s="74">
        <v>800</v>
      </c>
      <c r="O42" s="78">
        <f>Blad1!AB31*(((Linea!$D$5-Linea!$F$5)/(LN((Linea!$D$5-Linea!$H$5)/(Linea!$F$5-Linea!$H$5))))/49.8329)^Blad1!$AC$33</f>
        <v>0</v>
      </c>
      <c r="P42" s="78">
        <f>Blad1!AD31*(((Linea!$D$5-Linea!$F$5)/(LN((Linea!$D$5-Linea!$H$5)/(Linea!$F$5-Linea!$H$5))))/49.8329)^Blad1!$AE$33</f>
        <v>0</v>
      </c>
      <c r="Q42" s="78">
        <f>Blad1!AF31*(((Linea!$D$5-Linea!$F$5)/(LN((Linea!$D$5-Linea!$H$5)/(Linea!$F$5-Linea!$H$5))))/49.8329)^Blad1!$AG$33</f>
        <v>0</v>
      </c>
    </row>
    <row r="43" spans="2:17" s="13" customFormat="1" x14ac:dyDescent="0.2">
      <c r="B43" s="17"/>
      <c r="C43" s="74">
        <v>900</v>
      </c>
      <c r="D43" s="21">
        <f>($C43/1000)*Blad1!$E$33*(((Linea!$D$5-Linea!$F$5)/(LN((Linea!$D$5-Linea!$H$5)/(Linea!$F$5-Linea!$H$5))))/49.8329)^Blad1!$F$33</f>
        <v>339.7415453270176</v>
      </c>
      <c r="E43" s="21">
        <f>($C43/1000)*Blad1!$G$33*(((Linea!$D$5-Linea!$F$5)/(LN((Linea!$D$5-Linea!$H$5)/(Linea!$F$5-Linea!$H$5))))/49.8329)^Blad1!$H$33</f>
        <v>575.91089616107433</v>
      </c>
      <c r="F43" s="45">
        <f>($C43/1000)*Blad1!$I$33*(((Linea!$D$5-Linea!$F$5)/(LN((Linea!$D$5-Linea!$H$5)/(Linea!$F$5-Linea!$H$5))))/49.8329)^Blad1!$J$33</f>
        <v>789.43612994472721</v>
      </c>
      <c r="G43" s="66"/>
      <c r="H43" s="74">
        <v>900</v>
      </c>
      <c r="I43" s="78">
        <f>($C43/1000)*Blad1!$C$33*(((Linea!$D$5-Linea!$F$5)/(LN((Linea!$D$5-Linea!$H$5)/(Linea!$F$5-Linea!$H$5))))/49.8329)^Blad1!$D$33</f>
        <v>0</v>
      </c>
      <c r="J43" s="55">
        <f>($C43/1000)*Blad1!$Q$33*(((Linea!$D$5-Linea!$F$5)/(LN((Linea!$D$5-Linea!$H$5)/(Linea!$F$5-Linea!$H$5))))/49.8329)^Blad1!$R$33</f>
        <v>464.64938929493013</v>
      </c>
      <c r="K43" s="55">
        <f>($C43/1000)*Blad1!$S$33*(((Linea!$D$5-Linea!$F$5)/(LN((Linea!$D$5-Linea!$H$5)/(Linea!$F$5-Linea!$H$5))))/49.8329)^Blad1!$T$33</f>
        <v>686.3114506084396</v>
      </c>
      <c r="L43" s="56">
        <f>($C43/1000)*Blad1!$U$33*(((Linea!$D$5-Linea!$F$5)/(LN((Linea!$D$5-Linea!$H$5)/(Linea!$F$5-Linea!$H$5))))/49.8329)^Blad1!$V$33</f>
        <v>869.87089585311708</v>
      </c>
      <c r="M43" s="66"/>
      <c r="N43" s="74">
        <v>900</v>
      </c>
      <c r="O43" s="78">
        <f>Blad1!AB32*(((Linea!$D$5-Linea!$F$5)/(LN((Linea!$D$5-Linea!$H$5)/(Linea!$F$5-Linea!$H$5))))/49.8329)^Blad1!$AC$33</f>
        <v>0</v>
      </c>
      <c r="P43" s="78">
        <f>Blad1!AD32*(((Linea!$D$5-Linea!$F$5)/(LN((Linea!$D$5-Linea!$H$5)/(Linea!$F$5-Linea!$H$5))))/49.8329)^Blad1!$AE$33</f>
        <v>0</v>
      </c>
      <c r="Q43" s="78">
        <f>Blad1!AF32*(((Linea!$D$5-Linea!$F$5)/(LN((Linea!$D$5-Linea!$H$5)/(Linea!$F$5-Linea!$H$5))))/49.8329)^Blad1!$AG$33</f>
        <v>0</v>
      </c>
    </row>
    <row r="44" spans="2:17" s="13" customFormat="1" x14ac:dyDescent="0.2">
      <c r="B44" s="17"/>
      <c r="C44" s="74">
        <v>1000</v>
      </c>
      <c r="D44" s="21">
        <f>($C44/1000)*Blad1!$E$33*(((Linea!$D$5-Linea!$F$5)/(LN((Linea!$D$5-Linea!$H$5)/(Linea!$F$5-Linea!$H$5))))/49.8329)^Blad1!$F$33</f>
        <v>377.49060591890844</v>
      </c>
      <c r="E44" s="21">
        <f>($C44/1000)*Blad1!$G$33*(((Linea!$D$5-Linea!$F$5)/(LN((Linea!$D$5-Linea!$H$5)/(Linea!$F$5-Linea!$H$5))))/49.8329)^Blad1!$H$33</f>
        <v>639.90099573452699</v>
      </c>
      <c r="F44" s="45">
        <f>($C44/1000)*Blad1!$I$33*(((Linea!$D$5-Linea!$F$5)/(LN((Linea!$D$5-Linea!$H$5)/(Linea!$F$5-Linea!$H$5))))/49.8329)^Blad1!$J$33</f>
        <v>877.15125549414142</v>
      </c>
      <c r="G44" s="66"/>
      <c r="H44" s="74">
        <v>1000</v>
      </c>
      <c r="I44" s="78">
        <f>($C44/1000)*Blad1!$C$33*(((Linea!$D$5-Linea!$F$5)/(LN((Linea!$D$5-Linea!$H$5)/(Linea!$F$5-Linea!$H$5))))/49.8329)^Blad1!$D$33</f>
        <v>0</v>
      </c>
      <c r="J44" s="55">
        <f>($C44/1000)*Blad1!$Q$33*(((Linea!$D$5-Linea!$F$5)/(LN((Linea!$D$5-Linea!$H$5)/(Linea!$F$5-Linea!$H$5))))/49.8329)^Blad1!$R$33</f>
        <v>516.27709921658902</v>
      </c>
      <c r="K44" s="55">
        <f>($C44/1000)*Blad1!$S$33*(((Linea!$D$5-Linea!$F$5)/(LN((Linea!$D$5-Linea!$H$5)/(Linea!$F$5-Linea!$H$5))))/49.8329)^Blad1!$T$33</f>
        <v>762.56827845382179</v>
      </c>
      <c r="L44" s="56">
        <f>($C44/1000)*Blad1!$U$33*(((Linea!$D$5-Linea!$F$5)/(LN((Linea!$D$5-Linea!$H$5)/(Linea!$F$5-Linea!$H$5))))/49.8329)^Blad1!$V$33</f>
        <v>966.52321761457461</v>
      </c>
      <c r="M44" s="66"/>
      <c r="N44" s="74">
        <v>1000</v>
      </c>
      <c r="O44" s="78">
        <f>Blad1!AB33*(((Linea!$D$5-Linea!$F$5)/(LN((Linea!$D$5-Linea!$H$5)/(Linea!$F$5-Linea!$H$5))))/49.8329)^Blad1!$AC$33</f>
        <v>0</v>
      </c>
      <c r="P44" s="78">
        <f>Blad1!AD33*(((Linea!$D$5-Linea!$F$5)/(LN((Linea!$D$5-Linea!$H$5)/(Linea!$F$5-Linea!$H$5))))/49.8329)^Blad1!$AE$33</f>
        <v>0</v>
      </c>
      <c r="Q44" s="78">
        <f>Blad1!AF33*(((Linea!$D$5-Linea!$F$5)/(LN((Linea!$D$5-Linea!$H$5)/(Linea!$F$5-Linea!$H$5))))/49.8329)^Blad1!$AG$33</f>
        <v>0</v>
      </c>
    </row>
    <row r="45" spans="2:17" s="13" customFormat="1" x14ac:dyDescent="0.2">
      <c r="B45" s="17"/>
      <c r="C45" s="74">
        <v>1100</v>
      </c>
      <c r="D45" s="21">
        <f>($C45/1000)*Blad1!$E$33*(((Linea!$D$5-Linea!$F$5)/(LN((Linea!$D$5-Linea!$H$5)/(Linea!$F$5-Linea!$H$5))))/49.8329)^Blad1!$F$33</f>
        <v>415.23966651079934</v>
      </c>
      <c r="E45" s="21">
        <f>($C45/1000)*Blad1!$G$33*(((Linea!$D$5-Linea!$F$5)/(LN((Linea!$D$5-Linea!$H$5)/(Linea!$F$5-Linea!$H$5))))/49.8329)^Blad1!$H$33</f>
        <v>703.89109530797975</v>
      </c>
      <c r="F45" s="45">
        <f>($C45/1000)*Blad1!$I$33*(((Linea!$D$5-Linea!$F$5)/(LN((Linea!$D$5-Linea!$H$5)/(Linea!$F$5-Linea!$H$5))))/49.8329)^Blad1!$J$33</f>
        <v>964.86638104355563</v>
      </c>
      <c r="G45" s="66"/>
      <c r="H45" s="74">
        <v>1100</v>
      </c>
      <c r="I45" s="78">
        <f>($C45/1000)*Blad1!$C$33*(((Linea!$D$5-Linea!$F$5)/(LN((Linea!$D$5-Linea!$H$5)/(Linea!$F$5-Linea!$H$5))))/49.8329)^Blad1!$D$33</f>
        <v>0</v>
      </c>
      <c r="J45" s="55">
        <f>($C45/1000)*Blad1!$Q$33*(((Linea!$D$5-Linea!$F$5)/(LN((Linea!$D$5-Linea!$H$5)/(Linea!$F$5-Linea!$H$5))))/49.8329)^Blad1!$R$33</f>
        <v>567.90480913824797</v>
      </c>
      <c r="K45" s="55">
        <f>($C45/1000)*Blad1!$S$33*(((Linea!$D$5-Linea!$F$5)/(LN((Linea!$D$5-Linea!$H$5)/(Linea!$F$5-Linea!$H$5))))/49.8329)^Blad1!$T$33</f>
        <v>838.82510629920398</v>
      </c>
      <c r="L45" s="56">
        <f>($C45/1000)*Blad1!$U$33*(((Linea!$D$5-Linea!$F$5)/(LN((Linea!$D$5-Linea!$H$5)/(Linea!$F$5-Linea!$H$5))))/49.8329)^Blad1!$V$33</f>
        <v>1063.175539376032</v>
      </c>
      <c r="M45" s="66"/>
      <c r="N45" s="74">
        <v>1100</v>
      </c>
      <c r="O45" s="78">
        <f>Blad1!AB34*(((Linea!$D$5-Linea!$F$5)/(LN((Linea!$D$5-Linea!$H$5)/(Linea!$F$5-Linea!$H$5))))/49.8329)^Blad1!$AC$33</f>
        <v>0</v>
      </c>
      <c r="P45" s="78">
        <f>Blad1!AD34*(((Linea!$D$5-Linea!$F$5)/(LN((Linea!$D$5-Linea!$H$5)/(Linea!$F$5-Linea!$H$5))))/49.8329)^Blad1!$AE$33</f>
        <v>0</v>
      </c>
      <c r="Q45" s="78">
        <f>Blad1!AF34*(((Linea!$D$5-Linea!$F$5)/(LN((Linea!$D$5-Linea!$H$5)/(Linea!$F$5-Linea!$H$5))))/49.8329)^Blad1!$AG$33</f>
        <v>0</v>
      </c>
    </row>
    <row r="46" spans="2:17" s="13" customFormat="1" x14ac:dyDescent="0.2">
      <c r="B46" s="17"/>
      <c r="C46" s="74">
        <v>1200</v>
      </c>
      <c r="D46" s="21">
        <f>($C46/1000)*Blad1!$E$33*(((Linea!$D$5-Linea!$F$5)/(LN((Linea!$D$5-Linea!$H$5)/(Linea!$F$5-Linea!$H$5))))/49.8329)^Blad1!$F$33</f>
        <v>452.98872710269012</v>
      </c>
      <c r="E46" s="21">
        <f>($C46/1000)*Blad1!$G$33*(((Linea!$D$5-Linea!$F$5)/(LN((Linea!$D$5-Linea!$H$5)/(Linea!$F$5-Linea!$H$5))))/49.8329)^Blad1!$H$33</f>
        <v>767.88119488143229</v>
      </c>
      <c r="F46" s="45">
        <f>($C46/1000)*Blad1!$I$33*(((Linea!$D$5-Linea!$F$5)/(LN((Linea!$D$5-Linea!$H$5)/(Linea!$F$5-Linea!$H$5))))/49.8329)^Blad1!$J$33</f>
        <v>1052.5815065929696</v>
      </c>
      <c r="G46" s="66"/>
      <c r="H46" s="74">
        <v>1200</v>
      </c>
      <c r="I46" s="78">
        <f>($C46/1000)*Blad1!$C$33*(((Linea!$D$5-Linea!$F$5)/(LN((Linea!$D$5-Linea!$H$5)/(Linea!$F$5-Linea!$H$5))))/49.8329)^Blad1!$D$33</f>
        <v>0</v>
      </c>
      <c r="J46" s="55">
        <f>($C46/1000)*Blad1!$Q$33*(((Linea!$D$5-Linea!$F$5)/(LN((Linea!$D$5-Linea!$H$5)/(Linea!$F$5-Linea!$H$5))))/49.8329)^Blad1!$R$33</f>
        <v>619.5325190599068</v>
      </c>
      <c r="K46" s="55">
        <f>($C46/1000)*Blad1!$S$33*(((Linea!$D$5-Linea!$F$5)/(LN((Linea!$D$5-Linea!$H$5)/(Linea!$F$5-Linea!$H$5))))/49.8329)^Blad1!$T$33</f>
        <v>915.08193414458606</v>
      </c>
      <c r="L46" s="56">
        <f>($C46/1000)*Blad1!$U$33*(((Linea!$D$5-Linea!$F$5)/(LN((Linea!$D$5-Linea!$H$5)/(Linea!$F$5-Linea!$H$5))))/49.8329)^Blad1!$V$33</f>
        <v>1159.8278611374894</v>
      </c>
      <c r="M46" s="66"/>
      <c r="N46" s="74">
        <v>1200</v>
      </c>
      <c r="O46" s="78">
        <f>Blad1!AB35*(((Linea!$D$5-Linea!$F$5)/(LN((Linea!$D$5-Linea!$H$5)/(Linea!$F$5-Linea!$H$5))))/49.8329)^Blad1!$AC$33</f>
        <v>0</v>
      </c>
      <c r="P46" s="78">
        <f>Blad1!AD35*(((Linea!$D$5-Linea!$F$5)/(LN((Linea!$D$5-Linea!$H$5)/(Linea!$F$5-Linea!$H$5))))/49.8329)^Blad1!$AE$33</f>
        <v>0</v>
      </c>
      <c r="Q46" s="78">
        <f>Blad1!AF35*(((Linea!$D$5-Linea!$F$5)/(LN((Linea!$D$5-Linea!$H$5)/(Linea!$F$5-Linea!$H$5))))/49.8329)^Blad1!$AG$33</f>
        <v>0</v>
      </c>
    </row>
    <row r="47" spans="2:17" s="13" customFormat="1" x14ac:dyDescent="0.2">
      <c r="B47" s="17"/>
      <c r="C47" s="74">
        <v>1400</v>
      </c>
      <c r="D47" s="21">
        <f>($C47/1000)*Blad1!$E$33*(((Linea!$D$5-Linea!$F$5)/(LN((Linea!$D$5-Linea!$H$5)/(Linea!$F$5-Linea!$H$5))))/49.8329)^Blad1!$F$33</f>
        <v>528.48684828647174</v>
      </c>
      <c r="E47" s="21">
        <f>($C47/1000)*Blad1!$G$33*(((Linea!$D$5-Linea!$F$5)/(LN((Linea!$D$5-Linea!$H$5)/(Linea!$F$5-Linea!$H$5))))/49.8329)^Blad1!$H$33</f>
        <v>895.86139402833771</v>
      </c>
      <c r="F47" s="45">
        <f>($C47/1000)*Blad1!$I$33*(((Linea!$D$5-Linea!$F$5)/(LN((Linea!$D$5-Linea!$H$5)/(Linea!$F$5-Linea!$H$5))))/49.8329)^Blad1!$J$33</f>
        <v>1228.0117576917978</v>
      </c>
      <c r="G47" s="66"/>
      <c r="H47" s="74">
        <v>1400</v>
      </c>
      <c r="I47" s="78">
        <f>($C47/1000)*Blad1!$C$33*(((Linea!$D$5-Linea!$F$5)/(LN((Linea!$D$5-Linea!$H$5)/(Linea!$F$5-Linea!$H$5))))/49.8329)^Blad1!$D$33</f>
        <v>0</v>
      </c>
      <c r="J47" s="55">
        <f>($C47/1000)*Blad1!$Q$33*(((Linea!$D$5-Linea!$F$5)/(LN((Linea!$D$5-Linea!$H$5)/(Linea!$F$5-Linea!$H$5))))/49.8329)^Blad1!$R$33</f>
        <v>722.78793890322459</v>
      </c>
      <c r="K47" s="55">
        <f>($C47/1000)*Blad1!$S$33*(((Linea!$D$5-Linea!$F$5)/(LN((Linea!$D$5-Linea!$H$5)/(Linea!$F$5-Linea!$H$5))))/49.8329)^Blad1!$T$33</f>
        <v>1067.5955898353502</v>
      </c>
      <c r="L47" s="56">
        <f>($C47/1000)*Blad1!$U$33*(((Linea!$D$5-Linea!$F$5)/(LN((Linea!$D$5-Linea!$H$5)/(Linea!$F$5-Linea!$H$5))))/49.8329)^Blad1!$V$33</f>
        <v>1353.1325046604043</v>
      </c>
      <c r="M47" s="66"/>
      <c r="N47" s="74">
        <v>1400</v>
      </c>
      <c r="O47" s="78">
        <f>Blad1!AB36*(((Linea!$D$5-Linea!$F$5)/(LN((Linea!$D$5-Linea!$H$5)/(Linea!$F$5-Linea!$H$5))))/49.8329)^Blad1!$AC$33</f>
        <v>0</v>
      </c>
      <c r="P47" s="78">
        <f>Blad1!AD36*(((Linea!$D$5-Linea!$F$5)/(LN((Linea!$D$5-Linea!$H$5)/(Linea!$F$5-Linea!$H$5))))/49.8329)^Blad1!$AE$33</f>
        <v>0</v>
      </c>
      <c r="Q47" s="78">
        <f>Blad1!AF36*(((Linea!$D$5-Linea!$F$5)/(LN((Linea!$D$5-Linea!$H$5)/(Linea!$F$5-Linea!$H$5))))/49.8329)^Blad1!$AG$33</f>
        <v>0</v>
      </c>
    </row>
    <row r="48" spans="2:17" s="13" customFormat="1" x14ac:dyDescent="0.2">
      <c r="B48" s="17"/>
      <c r="C48" s="74">
        <v>1600</v>
      </c>
      <c r="D48" s="21">
        <f>($C48/1000)*Blad1!$E$33*(((Linea!$D$5-Linea!$F$5)/(LN((Linea!$D$5-Linea!$H$5)/(Linea!$F$5-Linea!$H$5))))/49.8329)^Blad1!$F$33</f>
        <v>603.98496947025365</v>
      </c>
      <c r="E48" s="21">
        <f>($C48/1000)*Blad1!$G$33*(((Linea!$D$5-Linea!$F$5)/(LN((Linea!$D$5-Linea!$H$5)/(Linea!$F$5-Linea!$H$5))))/49.8329)^Blad1!$H$33</f>
        <v>1023.8415931752432</v>
      </c>
      <c r="F48" s="45">
        <f>($C48/1000)*Blad1!$I$33*(((Linea!$D$5-Linea!$F$5)/(LN((Linea!$D$5-Linea!$H$5)/(Linea!$F$5-Linea!$H$5))))/49.8329)^Blad1!$J$33</f>
        <v>1403.4420087906265</v>
      </c>
      <c r="G48" s="66"/>
      <c r="H48" s="74">
        <v>1600</v>
      </c>
      <c r="I48" s="78">
        <f>($C48/1000)*Blad1!$C$33*(((Linea!$D$5-Linea!$F$5)/(LN((Linea!$D$5-Linea!$H$5)/(Linea!$F$5-Linea!$H$5))))/49.8329)^Blad1!$D$33</f>
        <v>0</v>
      </c>
      <c r="J48" s="55">
        <f>($C48/1000)*Blad1!$Q$33*(((Linea!$D$5-Linea!$F$5)/(LN((Linea!$D$5-Linea!$H$5)/(Linea!$F$5-Linea!$H$5))))/49.8329)^Blad1!$R$33</f>
        <v>826.04335874654248</v>
      </c>
      <c r="K48" s="55">
        <f>($C48/1000)*Blad1!$S$33*(((Linea!$D$5-Linea!$F$5)/(LN((Linea!$D$5-Linea!$H$5)/(Linea!$F$5-Linea!$H$5))))/49.8329)^Blad1!$T$33</f>
        <v>1220.109245526115</v>
      </c>
      <c r="L48" s="56">
        <f>($C48/1000)*Blad1!$U$33*(((Linea!$D$5-Linea!$F$5)/(LN((Linea!$D$5-Linea!$H$5)/(Linea!$F$5-Linea!$H$5))))/49.8329)^Blad1!$V$33</f>
        <v>1546.4371481833193</v>
      </c>
      <c r="M48" s="66"/>
      <c r="N48" s="74">
        <v>1600</v>
      </c>
      <c r="O48" s="78">
        <f>Blad1!AB37*(((Linea!$D$5-Linea!$F$5)/(LN((Linea!$D$5-Linea!$H$5)/(Linea!$F$5-Linea!$H$5))))/49.8329)^Blad1!$AC$33</f>
        <v>0</v>
      </c>
      <c r="P48" s="78">
        <f>Blad1!AD37*(((Linea!$D$5-Linea!$F$5)/(LN((Linea!$D$5-Linea!$H$5)/(Linea!$F$5-Linea!$H$5))))/49.8329)^Blad1!$AE$33</f>
        <v>0</v>
      </c>
      <c r="Q48" s="78">
        <f>Blad1!AF37*(((Linea!$D$5-Linea!$F$5)/(LN((Linea!$D$5-Linea!$H$5)/(Linea!$F$5-Linea!$H$5))))/49.8329)^Blad1!$AG$33</f>
        <v>0</v>
      </c>
    </row>
    <row r="49" spans="2:17" s="13" customFormat="1" x14ac:dyDescent="0.2">
      <c r="B49" s="17"/>
      <c r="C49" s="74">
        <v>1800</v>
      </c>
      <c r="D49" s="21">
        <f>($C49/1000)*Blad1!$E$33*(((Linea!$D$5-Linea!$F$5)/(LN((Linea!$D$5-Linea!$H$5)/(Linea!$F$5-Linea!$H$5))))/49.8329)^Blad1!$F$33</f>
        <v>679.48309065403521</v>
      </c>
      <c r="E49" s="21">
        <f>($C49/1000)*Blad1!$G$33*(((Linea!$D$5-Linea!$F$5)/(LN((Linea!$D$5-Linea!$H$5)/(Linea!$F$5-Linea!$H$5))))/49.8329)^Blad1!$H$33</f>
        <v>1151.8217923221487</v>
      </c>
      <c r="F49" s="45">
        <f>($C49/1000)*Blad1!$I$33*(((Linea!$D$5-Linea!$F$5)/(LN((Linea!$D$5-Linea!$H$5)/(Linea!$F$5-Linea!$H$5))))/49.8329)^Blad1!$J$33</f>
        <v>1578.8722598894544</v>
      </c>
      <c r="G49" s="66"/>
      <c r="H49" s="74">
        <v>1800</v>
      </c>
      <c r="I49" s="78">
        <f>($C49/1000)*Blad1!$C$33*(((Linea!$D$5-Linea!$F$5)/(LN((Linea!$D$5-Linea!$H$5)/(Linea!$F$5-Linea!$H$5))))/49.8329)^Blad1!$D$33</f>
        <v>0</v>
      </c>
      <c r="J49" s="55">
        <f>($C49/1000)*Blad1!$Q$33*(((Linea!$D$5-Linea!$F$5)/(LN((Linea!$D$5-Linea!$H$5)/(Linea!$F$5-Linea!$H$5))))/49.8329)^Blad1!$R$33</f>
        <v>929.29877858986026</v>
      </c>
      <c r="K49" s="55">
        <f>($C49/1000)*Blad1!$S$33*(((Linea!$D$5-Linea!$F$5)/(LN((Linea!$D$5-Linea!$H$5)/(Linea!$F$5-Linea!$H$5))))/49.8329)^Blad1!$T$33</f>
        <v>1372.6229012168792</v>
      </c>
      <c r="L49" s="56">
        <f>($C49/1000)*Blad1!$U$33*(((Linea!$D$5-Linea!$F$5)/(LN((Linea!$D$5-Linea!$H$5)/(Linea!$F$5-Linea!$H$5))))/49.8329)^Blad1!$V$33</f>
        <v>1739.7417917062342</v>
      </c>
      <c r="M49" s="66"/>
      <c r="N49" s="74">
        <v>1800</v>
      </c>
      <c r="O49" s="78">
        <f>Blad1!AB38*(((Linea!$D$5-Linea!$F$5)/(LN((Linea!$D$5-Linea!$H$5)/(Linea!$F$5-Linea!$H$5))))/49.8329)^Blad1!$AC$33</f>
        <v>0</v>
      </c>
      <c r="P49" s="78">
        <f>Blad1!AD38*(((Linea!$D$5-Linea!$F$5)/(LN((Linea!$D$5-Linea!$H$5)/(Linea!$F$5-Linea!$H$5))))/49.8329)^Blad1!$AE$33</f>
        <v>0</v>
      </c>
      <c r="Q49" s="78">
        <f>Blad1!AF38*(((Linea!$D$5-Linea!$F$5)/(LN((Linea!$D$5-Linea!$H$5)/(Linea!$F$5-Linea!$H$5))))/49.8329)^Blad1!$AG$33</f>
        <v>0</v>
      </c>
    </row>
    <row r="50" spans="2:17" s="13" customFormat="1" x14ac:dyDescent="0.2">
      <c r="B50" s="17"/>
      <c r="C50" s="74">
        <v>2000</v>
      </c>
      <c r="D50" s="21">
        <f>($C50/1000)*Blad1!$E$33*(((Linea!$D$5-Linea!$F$5)/(LN((Linea!$D$5-Linea!$H$5)/(Linea!$F$5-Linea!$H$5))))/49.8329)^Blad1!$F$33</f>
        <v>754.98121183781689</v>
      </c>
      <c r="E50" s="21">
        <f>($C50/1000)*Blad1!$G$33*(((Linea!$D$5-Linea!$F$5)/(LN((Linea!$D$5-Linea!$H$5)/(Linea!$F$5-Linea!$H$5))))/49.8329)^Blad1!$H$33</f>
        <v>1279.801991469054</v>
      </c>
      <c r="F50" s="45">
        <f>($C50/1000)*Blad1!$I$33*(((Linea!$D$5-Linea!$F$5)/(LN((Linea!$D$5-Linea!$H$5)/(Linea!$F$5-Linea!$H$5))))/49.8329)^Blad1!$J$33</f>
        <v>1754.3025109882828</v>
      </c>
      <c r="G50" s="66"/>
      <c r="H50" s="74">
        <v>2000</v>
      </c>
      <c r="I50" s="78">
        <f>($C50/1000)*Blad1!$C$33*(((Linea!$D$5-Linea!$F$5)/(LN((Linea!$D$5-Linea!$H$5)/(Linea!$F$5-Linea!$H$5))))/49.8329)^Blad1!$D$33</f>
        <v>0</v>
      </c>
      <c r="J50" s="55">
        <f>($C50/1000)*Blad1!$Q$33*(((Linea!$D$5-Linea!$F$5)/(LN((Linea!$D$5-Linea!$H$5)/(Linea!$F$5-Linea!$H$5))))/49.8329)^Blad1!$R$33</f>
        <v>1032.554198433178</v>
      </c>
      <c r="K50" s="55">
        <f>($C50/1000)*Blad1!$S$33*(((Linea!$D$5-Linea!$F$5)/(LN((Linea!$D$5-Linea!$H$5)/(Linea!$F$5-Linea!$H$5))))/49.8329)^Blad1!$T$33</f>
        <v>1525.1365569076436</v>
      </c>
      <c r="L50" s="56">
        <f>($C50/1000)*Blad1!$U$33*(((Linea!$D$5-Linea!$F$5)/(LN((Linea!$D$5-Linea!$H$5)/(Linea!$F$5-Linea!$H$5))))/49.8329)^Blad1!$V$33</f>
        <v>1933.0464352291492</v>
      </c>
      <c r="M50" s="66"/>
      <c r="N50" s="74">
        <v>2000</v>
      </c>
      <c r="O50" s="78">
        <f>Blad1!AB39*(((Linea!$D$5-Linea!$F$5)/(LN((Linea!$D$5-Linea!$H$5)/(Linea!$F$5-Linea!$H$5))))/49.8329)^Blad1!$AC$33</f>
        <v>0</v>
      </c>
      <c r="P50" s="78">
        <f>Blad1!AD39*(((Linea!$D$5-Linea!$F$5)/(LN((Linea!$D$5-Linea!$H$5)/(Linea!$F$5-Linea!$H$5))))/49.8329)^Blad1!$AE$33</f>
        <v>0</v>
      </c>
      <c r="Q50" s="78">
        <f>Blad1!AF39*(((Linea!$D$5-Linea!$F$5)/(LN((Linea!$D$5-Linea!$H$5)/(Linea!$F$5-Linea!$H$5))))/49.8329)^Blad1!$AG$33</f>
        <v>0</v>
      </c>
    </row>
    <row r="51" spans="2:17" s="13" customFormat="1" x14ac:dyDescent="0.2">
      <c r="B51" s="17"/>
      <c r="C51" s="74">
        <v>2200</v>
      </c>
      <c r="D51" s="21">
        <f>($C51/1000)*Blad1!$E$33*(((Linea!$D$5-Linea!$F$5)/(LN((Linea!$D$5-Linea!$H$5)/(Linea!$F$5-Linea!$H$5))))/49.8329)^Blad1!$F$33</f>
        <v>830.47933302159868</v>
      </c>
      <c r="E51" s="21">
        <f>($C51/1000)*Blad1!$G$33*(((Linea!$D$5-Linea!$F$5)/(LN((Linea!$D$5-Linea!$H$5)/(Linea!$F$5-Linea!$H$5))))/49.8329)^Blad1!$H$33</f>
        <v>1407.7821906159595</v>
      </c>
      <c r="F51" s="45">
        <f>($C51/1000)*Blad1!$I$33*(((Linea!$D$5-Linea!$F$5)/(LN((Linea!$D$5-Linea!$H$5)/(Linea!$F$5-Linea!$H$5))))/49.8329)^Blad1!$J$33</f>
        <v>1929.7327620871113</v>
      </c>
      <c r="G51" s="66"/>
      <c r="H51" s="74">
        <v>2200</v>
      </c>
      <c r="I51" s="78"/>
      <c r="J51" s="55">
        <f>($C51/1000)*Blad1!$Q$33*(((Linea!$D$5-Linea!$F$5)/(LN((Linea!$D$5-Linea!$H$5)/(Linea!$F$5-Linea!$H$5))))/49.8329)^Blad1!$R$33</f>
        <v>1135.8096182764959</v>
      </c>
      <c r="K51" s="55">
        <f>($C51/1000)*Blad1!$S$33*(((Linea!$D$5-Linea!$F$5)/(LN((Linea!$D$5-Linea!$H$5)/(Linea!$F$5-Linea!$H$5))))/49.8329)^Blad1!$T$33</f>
        <v>1677.650212598408</v>
      </c>
      <c r="L51" s="56">
        <f>($C51/1000)*Blad1!$U$33*(((Linea!$D$5-Linea!$F$5)/(LN((Linea!$D$5-Linea!$H$5)/(Linea!$F$5-Linea!$H$5))))/49.8329)^Blad1!$V$33</f>
        <v>2126.351078752064</v>
      </c>
      <c r="M51" s="66"/>
      <c r="N51" s="74">
        <v>2200</v>
      </c>
      <c r="O51" s="78"/>
      <c r="P51" s="78"/>
      <c r="Q51" s="78"/>
    </row>
    <row r="52" spans="2:17" s="13" customFormat="1" x14ac:dyDescent="0.2">
      <c r="B52" s="17"/>
      <c r="C52" s="74">
        <v>2400</v>
      </c>
      <c r="D52" s="21">
        <f>($C52/1000)*Blad1!$E$33*(((Linea!$D$5-Linea!$F$5)/(LN((Linea!$D$5-Linea!$H$5)/(Linea!$F$5-Linea!$H$5))))/49.8329)^Blad1!$F$33</f>
        <v>905.97745420538024</v>
      </c>
      <c r="E52" s="21">
        <f>($C52/1000)*Blad1!$G$33*(((Linea!$D$5-Linea!$F$5)/(LN((Linea!$D$5-Linea!$H$5)/(Linea!$F$5-Linea!$H$5))))/49.8329)^Blad1!$H$33</f>
        <v>1535.7623897628646</v>
      </c>
      <c r="F52" s="45">
        <f>($C52/1000)*Blad1!$I$33*(((Linea!$D$5-Linea!$F$5)/(LN((Linea!$D$5-Linea!$H$5)/(Linea!$F$5-Linea!$H$5))))/49.8329)^Blad1!$J$33</f>
        <v>2105.1630131859392</v>
      </c>
      <c r="G52" s="66"/>
      <c r="H52" s="74">
        <v>2400</v>
      </c>
      <c r="I52" s="78">
        <f>($C52/1000)*Blad1!$C$33*(((Linea!$D$5-Linea!$F$5)/(LN((Linea!$D$5-Linea!$H$5)/(Linea!$F$5-Linea!$H$5))))/49.8329)^Blad1!$D$33</f>
        <v>0</v>
      </c>
      <c r="J52" s="55">
        <f>($C52/1000)*Blad1!$Q$33*(((Linea!$D$5-Linea!$F$5)/(LN((Linea!$D$5-Linea!$H$5)/(Linea!$F$5-Linea!$H$5))))/49.8329)^Blad1!$R$33</f>
        <v>1239.0650381198136</v>
      </c>
      <c r="K52" s="55">
        <f>($C52/1000)*Blad1!$S$33*(((Linea!$D$5-Linea!$F$5)/(LN((Linea!$D$5-Linea!$H$5)/(Linea!$F$5-Linea!$H$5))))/49.8329)^Blad1!$T$33</f>
        <v>1830.1638682891721</v>
      </c>
      <c r="L52" s="56">
        <f>($C52/1000)*Blad1!$U$33*(((Linea!$D$5-Linea!$F$5)/(LN((Linea!$D$5-Linea!$H$5)/(Linea!$F$5-Linea!$H$5))))/49.8329)^Blad1!$V$33</f>
        <v>2319.6557222749789</v>
      </c>
      <c r="M52" s="66"/>
      <c r="N52" s="74">
        <v>2400</v>
      </c>
      <c r="O52" s="78">
        <f>Blad1!AB41*(((Linea!$D$5-Linea!$F$5)/(LN((Linea!$D$5-Linea!$H$5)/(Linea!$F$5-Linea!$H$5))))/49.8329)^Blad1!$AC$33</f>
        <v>0</v>
      </c>
      <c r="P52" s="78">
        <f>Blad1!AD41*(((Linea!$D$5-Linea!$F$5)/(LN((Linea!$D$5-Linea!$H$5)/(Linea!$F$5-Linea!$H$5))))/49.8329)^Blad1!$AE$33</f>
        <v>0</v>
      </c>
      <c r="Q52" s="78">
        <f>Blad1!AF41*(((Linea!$D$5-Linea!$F$5)/(LN((Linea!$D$5-Linea!$H$5)/(Linea!$F$5-Linea!$H$5))))/49.8329)^Blad1!$AG$33</f>
        <v>0</v>
      </c>
    </row>
    <row r="53" spans="2:17" s="13" customFormat="1" x14ac:dyDescent="0.2">
      <c r="B53" s="17"/>
      <c r="C53" s="74">
        <v>2600</v>
      </c>
      <c r="D53" s="21">
        <f>($C53/1000)*Blad1!$E$33*(((Linea!$D$5-Linea!$F$5)/(LN((Linea!$D$5-Linea!$H$5)/(Linea!$F$5-Linea!$H$5))))/49.8329)^Blad1!$F$33</f>
        <v>981.47557538916215</v>
      </c>
      <c r="E53" s="21">
        <f>($C53/1000)*Blad1!$G$33*(((Linea!$D$5-Linea!$F$5)/(LN((Linea!$D$5-Linea!$H$5)/(Linea!$F$5-Linea!$H$5))))/49.8329)^Blad1!$H$33</f>
        <v>1663.7425889097703</v>
      </c>
      <c r="F53" s="45">
        <f>($C53/1000)*Blad1!$I$33*(((Linea!$D$5-Linea!$F$5)/(LN((Linea!$D$5-Linea!$H$5)/(Linea!$F$5-Linea!$H$5))))/49.8329)^Blad1!$J$33</f>
        <v>2280.5932642847674</v>
      </c>
      <c r="G53" s="66"/>
      <c r="H53" s="74">
        <v>2600</v>
      </c>
      <c r="I53" s="78"/>
      <c r="J53" s="55">
        <f>($C53/1000)*Blad1!$Q$33*(((Linea!$D$5-Linea!$F$5)/(LN((Linea!$D$5-Linea!$H$5)/(Linea!$F$5-Linea!$H$5))))/49.8329)^Blad1!$R$33</f>
        <v>1342.3204579631315</v>
      </c>
      <c r="K53" s="55">
        <f>($C53/1000)*Blad1!$S$33*(((Linea!$D$5-Linea!$F$5)/(LN((Linea!$D$5-Linea!$H$5)/(Linea!$F$5-Linea!$H$5))))/49.8329)^Blad1!$T$33</f>
        <v>1982.6775239799367</v>
      </c>
      <c r="L53" s="56">
        <f>($C53/1000)*Blad1!$U$33*(((Linea!$D$5-Linea!$F$5)/(LN((Linea!$D$5-Linea!$H$5)/(Linea!$F$5-Linea!$H$5))))/49.8329)^Blad1!$V$33</f>
        <v>2512.9603657978937</v>
      </c>
      <c r="M53" s="66"/>
      <c r="N53" s="74">
        <v>2600</v>
      </c>
      <c r="O53" s="78"/>
      <c r="P53" s="78"/>
      <c r="Q53" s="78"/>
    </row>
    <row r="54" spans="2:17" s="13" customFormat="1" x14ac:dyDescent="0.2">
      <c r="B54" s="17"/>
      <c r="C54" s="74">
        <v>2800</v>
      </c>
      <c r="D54" s="21">
        <f>($C54/1000)*Blad1!$E$33*(((Linea!$D$5-Linea!$F$5)/(LN((Linea!$D$5-Linea!$H$5)/(Linea!$F$5-Linea!$H$5))))/49.8329)^Blad1!$F$33</f>
        <v>1056.9736965729435</v>
      </c>
      <c r="E54" s="21">
        <f>($C54/1000)*Blad1!$G$33*(((Linea!$D$5-Linea!$F$5)/(LN((Linea!$D$5-Linea!$H$5)/(Linea!$F$5-Linea!$H$5))))/49.8329)^Blad1!$H$33</f>
        <v>1791.7227880566754</v>
      </c>
      <c r="F54" s="45">
        <f>($C54/1000)*Blad1!$I$33*(((Linea!$D$5-Linea!$F$5)/(LN((Linea!$D$5-Linea!$H$5)/(Linea!$F$5-Linea!$H$5))))/49.8329)^Blad1!$J$33</f>
        <v>2456.0235153835956</v>
      </c>
      <c r="G54" s="66"/>
      <c r="H54" s="74">
        <v>2800</v>
      </c>
      <c r="I54" s="78">
        <f>($C54/1000)*Blad1!$C$33*(((Linea!$D$5-Linea!$F$5)/(LN((Linea!$D$5-Linea!$H$5)/(Linea!$F$5-Linea!$H$5))))/49.8329)^Blad1!$D$33</f>
        <v>0</v>
      </c>
      <c r="J54" s="55">
        <f>($C54/1000)*Blad1!$Q$33*(((Linea!$D$5-Linea!$F$5)/(LN((Linea!$D$5-Linea!$H$5)/(Linea!$F$5-Linea!$H$5))))/49.8329)^Blad1!$R$33</f>
        <v>1445.5758778064492</v>
      </c>
      <c r="K54" s="55">
        <f>($C54/1000)*Blad1!$S$33*(((Linea!$D$5-Linea!$F$5)/(LN((Linea!$D$5-Linea!$H$5)/(Linea!$F$5-Linea!$H$5))))/49.8329)^Blad1!$T$33</f>
        <v>2135.1911796707004</v>
      </c>
      <c r="L54" s="56">
        <f>($C54/1000)*Blad1!$U$33*(((Linea!$D$5-Linea!$F$5)/(LN((Linea!$D$5-Linea!$H$5)/(Linea!$F$5-Linea!$H$5))))/49.8329)^Blad1!$V$33</f>
        <v>2706.2650093208085</v>
      </c>
      <c r="M54" s="66"/>
      <c r="N54" s="74">
        <v>2800</v>
      </c>
      <c r="O54" s="78">
        <f>Blad1!AB43*(((Linea!$D$5-Linea!$F$5)/(LN((Linea!$D$5-Linea!$H$5)/(Linea!$F$5-Linea!$H$5))))/49.8329)^Blad1!$AC$33</f>
        <v>0</v>
      </c>
      <c r="P54" s="78">
        <f>Blad1!AD43*(((Linea!$D$5-Linea!$F$5)/(LN((Linea!$D$5-Linea!$H$5)/(Linea!$F$5-Linea!$H$5))))/49.8329)^Blad1!$AE$33</f>
        <v>0</v>
      </c>
      <c r="Q54" s="78">
        <f>Blad1!AF43*(((Linea!$D$5-Linea!$F$5)/(LN((Linea!$D$5-Linea!$H$5)/(Linea!$F$5-Linea!$H$5))))/49.8329)^Blad1!$AG$33</f>
        <v>0</v>
      </c>
    </row>
    <row r="55" spans="2:17" s="13" customFormat="1" x14ac:dyDescent="0.2">
      <c r="B55" s="17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</row>
    <row r="56" spans="2:17" s="13" customFormat="1" ht="15.75" x14ac:dyDescent="0.25">
      <c r="B56" s="17"/>
      <c r="C56" s="67" t="s">
        <v>39</v>
      </c>
      <c r="D56" s="68"/>
      <c r="E56" s="68"/>
      <c r="F56" s="68"/>
      <c r="G56" s="66"/>
      <c r="H56" s="75" t="s">
        <v>38</v>
      </c>
      <c r="I56" s="66"/>
      <c r="J56" s="66"/>
      <c r="K56" s="66"/>
      <c r="L56" s="66"/>
      <c r="M56" s="66"/>
      <c r="N56" s="75" t="s">
        <v>42</v>
      </c>
      <c r="O56" s="66"/>
      <c r="P56" s="54"/>
    </row>
    <row r="57" spans="2:17" s="13" customFormat="1" x14ac:dyDescent="0.2">
      <c r="B57" s="17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</row>
    <row r="58" spans="2:17" s="13" customFormat="1" ht="20.25" x14ac:dyDescent="0.3">
      <c r="B58" s="17"/>
      <c r="C58" s="109" t="s">
        <v>24</v>
      </c>
      <c r="D58" s="110"/>
      <c r="E58" s="110"/>
      <c r="F58" s="105"/>
      <c r="G58" s="66"/>
      <c r="H58" s="109" t="s">
        <v>24</v>
      </c>
      <c r="I58" s="110"/>
      <c r="J58" s="110"/>
      <c r="K58" s="110"/>
      <c r="L58" s="105"/>
      <c r="M58" s="66"/>
      <c r="N58" s="89" t="s">
        <v>24</v>
      </c>
      <c r="O58" s="90"/>
      <c r="P58" s="90"/>
      <c r="Q58" s="91"/>
    </row>
    <row r="59" spans="2:17" s="13" customFormat="1" x14ac:dyDescent="0.2">
      <c r="B59" s="17"/>
      <c r="C59" s="70"/>
      <c r="D59" s="96" t="s">
        <v>12</v>
      </c>
      <c r="E59" s="96"/>
      <c r="F59" s="97"/>
      <c r="G59" s="66"/>
      <c r="H59" s="70"/>
      <c r="I59" s="111" t="s">
        <v>12</v>
      </c>
      <c r="J59" s="112"/>
      <c r="K59" s="112"/>
      <c r="L59" s="102"/>
      <c r="M59" s="66"/>
      <c r="N59" s="85"/>
      <c r="O59" s="92"/>
      <c r="P59" s="92"/>
      <c r="Q59" s="93"/>
    </row>
    <row r="60" spans="2:17" s="13" customFormat="1" x14ac:dyDescent="0.2">
      <c r="B60" s="17"/>
      <c r="C60" s="70"/>
      <c r="D60" s="98" t="s">
        <v>13</v>
      </c>
      <c r="E60" s="98"/>
      <c r="F60" s="99"/>
      <c r="G60" s="66"/>
      <c r="H60" s="70"/>
      <c r="I60" s="106" t="s">
        <v>13</v>
      </c>
      <c r="J60" s="107"/>
      <c r="K60" s="107"/>
      <c r="L60" s="108"/>
      <c r="M60" s="66"/>
      <c r="N60" s="85"/>
      <c r="O60" s="94"/>
      <c r="P60" s="94"/>
      <c r="Q60" s="95"/>
    </row>
    <row r="61" spans="2:17" x14ac:dyDescent="0.2">
      <c r="C61" s="77" t="s">
        <v>8</v>
      </c>
      <c r="D61" s="72">
        <v>130</v>
      </c>
      <c r="E61" s="72">
        <v>180</v>
      </c>
      <c r="F61" s="73">
        <v>230</v>
      </c>
      <c r="G61" s="66"/>
      <c r="H61" s="77" t="s">
        <v>8</v>
      </c>
      <c r="I61" s="71">
        <v>85</v>
      </c>
      <c r="J61" s="72" t="s">
        <v>43</v>
      </c>
      <c r="K61" s="72" t="s">
        <v>44</v>
      </c>
      <c r="L61" s="73" t="s">
        <v>45</v>
      </c>
      <c r="M61" s="66"/>
      <c r="N61" s="86" t="s">
        <v>8</v>
      </c>
      <c r="O61" s="87" t="s">
        <v>36</v>
      </c>
      <c r="P61" s="87" t="s">
        <v>35</v>
      </c>
      <c r="Q61" s="88" t="s">
        <v>37</v>
      </c>
    </row>
    <row r="62" spans="2:17" x14ac:dyDescent="0.2">
      <c r="C62" s="74">
        <v>500</v>
      </c>
      <c r="D62" s="55">
        <f>($C62/1000)*Blad1!$E$54*(((Linea!$D$5-Linea!$F$5)/(LN((Linea!$D$5-Linea!$H$5)/(Linea!$F$5-Linea!$H$5))))/49.8329)^Blad1!$F$54</f>
        <v>233.53208262836625</v>
      </c>
      <c r="E62" s="55">
        <f>($C62/1000)*Blad1!$G$54*(((Linea!$D$5-Linea!$F$5)/(LN((Linea!$D$5-Linea!$H$5)/(Linea!$F$5-Linea!$H$5))))/49.8329)^Blad1!$H$54</f>
        <v>377.42341506202109</v>
      </c>
      <c r="F62" s="56">
        <f>($C62/1000)*Blad1!$I$54*(((Linea!$D$5-Linea!$F$5)/(LN((Linea!$D$5-Linea!$H$5)/(Linea!$F$5-Linea!$H$5))))/49.8329)^Blad1!$J$54</f>
        <v>521.33259133333445</v>
      </c>
      <c r="G62" s="66"/>
      <c r="H62" s="74">
        <v>500</v>
      </c>
      <c r="I62" s="78">
        <f>($C62/1000)*Blad1!$C$54*(((Linea!$D$5-Linea!$F$5)/(LN((Linea!$D$5-Linea!$H$5)/(Linea!$F$5-Linea!$H$5))))/49.8329)^Blad1!$D$54</f>
        <v>0</v>
      </c>
      <c r="J62" s="55">
        <f>($C62/1000)*Blad1!$Q$54*(((Linea!$D$5-Linea!$F$5)/(LN((Linea!$D$5-Linea!$H$5)/(Linea!$F$5-Linea!$H$5))))/49.8329)^Blad1!$R$54</f>
        <v>308.7764345558474</v>
      </c>
      <c r="K62" s="55">
        <f>($C62/1000)*Blad1!$S$54*(((Linea!$D$5-Linea!$F$5)/(LN((Linea!$D$5-Linea!$H$5)/(Linea!$F$5-Linea!$H$5))))/49.8329)^Blad1!$T$54</f>
        <v>458.20196001126112</v>
      </c>
      <c r="L62" s="56">
        <f>($C62/1000)*Blad1!$U$54*(((Linea!$D$5-Linea!$F$5)/(LN((Linea!$D$5-Linea!$H$5)/(Linea!$F$5-Linea!$H$5))))/49.8329)^Blad1!$V$54</f>
        <v>594.74725463006723</v>
      </c>
      <c r="M62" s="66"/>
      <c r="N62" s="74">
        <v>500</v>
      </c>
      <c r="O62" s="82" t="s">
        <v>40</v>
      </c>
      <c r="P62" s="82" t="s">
        <v>40</v>
      </c>
      <c r="Q62" s="83" t="s">
        <v>40</v>
      </c>
    </row>
    <row r="63" spans="2:17" x14ac:dyDescent="0.2">
      <c r="C63" s="74">
        <v>600</v>
      </c>
      <c r="D63" s="21">
        <f>($C63/1000)*Blad1!$E$54*(((Linea!$D$5-Linea!$F$5)/(LN((Linea!$D$5-Linea!$H$5)/(Linea!$F$5-Linea!$H$5))))/49.8329)^Blad1!$F$54</f>
        <v>280.23849915403946</v>
      </c>
      <c r="E63" s="21">
        <f>($C63/1000)*Blad1!$G$54*(((Linea!$D$5-Linea!$F$5)/(LN((Linea!$D$5-Linea!$H$5)/(Linea!$F$5-Linea!$H$5))))/49.8329)^Blad1!$H$54</f>
        <v>452.90809807442531</v>
      </c>
      <c r="F63" s="45">
        <f>($C63/1000)*Blad1!$I$54*(((Linea!$D$5-Linea!$F$5)/(LN((Linea!$D$5-Linea!$H$5)/(Linea!$F$5-Linea!$H$5))))/49.8329)^Blad1!$J$54</f>
        <v>625.59910960000127</v>
      </c>
      <c r="G63" s="66"/>
      <c r="H63" s="74">
        <v>600</v>
      </c>
      <c r="I63" s="78">
        <f>($C63/1000)*Blad1!$C$54*(((Linea!$D$5-Linea!$F$5)/(LN((Linea!$D$5-Linea!$H$5)/(Linea!$F$5-Linea!$H$5))))/49.8329)^Blad1!$D$54</f>
        <v>0</v>
      </c>
      <c r="J63" s="55">
        <f>($C63/1000)*Blad1!$Q$54*(((Linea!$D$5-Linea!$F$5)/(LN((Linea!$D$5-Linea!$H$5)/(Linea!$F$5-Linea!$H$5))))/49.8329)^Blad1!$R$54</f>
        <v>370.53172146701684</v>
      </c>
      <c r="K63" s="55">
        <f>($C63/1000)*Blad1!$S$54*(((Linea!$D$5-Linea!$F$5)/(LN((Linea!$D$5-Linea!$H$5)/(Linea!$F$5-Linea!$H$5))))/49.8329)^Blad1!$T$54</f>
        <v>549.84235201351339</v>
      </c>
      <c r="L63" s="56">
        <f>($C63/1000)*Blad1!$U$54*(((Linea!$D$5-Linea!$F$5)/(LN((Linea!$D$5-Linea!$H$5)/(Linea!$F$5-Linea!$H$5))))/49.8329)^Blad1!$V$54</f>
        <v>713.69670555608059</v>
      </c>
      <c r="M63" s="66"/>
      <c r="N63" s="74">
        <v>600</v>
      </c>
      <c r="O63" s="78">
        <f>Blad1!AB50*(((Linea!$D$5-Linea!$F$5)/(LN((Linea!$D$5-Linea!$H$5)/(Linea!$F$5-Linea!$H$5))))/49.8329)^Blad1!$AC$33</f>
        <v>0</v>
      </c>
      <c r="P63" s="78">
        <f>Blad1!AD50*(((Linea!$D$5-Linea!$F$5)/(LN((Linea!$D$5-Linea!$H$5)/(Linea!$F$5-Linea!$H$5))))/49.8329)^Blad1!$AE$33</f>
        <v>0</v>
      </c>
      <c r="Q63" s="78">
        <f>Blad1!AF50*(((Linea!$D$5-Linea!$F$5)/(LN((Linea!$D$5-Linea!$H$5)/(Linea!$F$5-Linea!$H$5))))/49.8329)^Blad1!$AG$33</f>
        <v>0</v>
      </c>
    </row>
    <row r="64" spans="2:17" s="13" customFormat="1" x14ac:dyDescent="0.2">
      <c r="B64" s="17"/>
      <c r="C64" s="74">
        <v>700</v>
      </c>
      <c r="D64" s="21">
        <f>($C64/1000)*Blad1!$E$54*(((Linea!$D$5-Linea!$F$5)/(LN((Linea!$D$5-Linea!$H$5)/(Linea!$F$5-Linea!$H$5))))/49.8329)^Blad1!$F$54</f>
        <v>326.94491567971272</v>
      </c>
      <c r="E64" s="21">
        <f>($C64/1000)*Blad1!$G$54*(((Linea!$D$5-Linea!$F$5)/(LN((Linea!$D$5-Linea!$H$5)/(Linea!$F$5-Linea!$H$5))))/49.8329)^Blad1!$H$54</f>
        <v>528.39278108682959</v>
      </c>
      <c r="F64" s="45">
        <f>($C64/1000)*Blad1!$I$54*(((Linea!$D$5-Linea!$F$5)/(LN((Linea!$D$5-Linea!$H$5)/(Linea!$F$5-Linea!$H$5))))/49.8329)^Blad1!$J$54</f>
        <v>729.86562786666821</v>
      </c>
      <c r="G64" s="66"/>
      <c r="H64" s="74">
        <v>700</v>
      </c>
      <c r="I64" s="78">
        <f>($C64/1000)*Blad1!$C$54*(((Linea!$D$5-Linea!$F$5)/(LN((Linea!$D$5-Linea!$H$5)/(Linea!$F$5-Linea!$H$5))))/49.8329)^Blad1!$D$54</f>
        <v>0</v>
      </c>
      <c r="J64" s="55">
        <f>($C64/1000)*Blad1!$Q$54*(((Linea!$D$5-Linea!$F$5)/(LN((Linea!$D$5-Linea!$H$5)/(Linea!$F$5-Linea!$H$5))))/49.8329)^Blad1!$R$54</f>
        <v>432.28700837818627</v>
      </c>
      <c r="K64" s="55">
        <f>($C64/1000)*Blad1!$S$54*(((Linea!$D$5-Linea!$F$5)/(LN((Linea!$D$5-Linea!$H$5)/(Linea!$F$5-Linea!$H$5))))/49.8329)^Blad1!$T$54</f>
        <v>641.48274401576555</v>
      </c>
      <c r="L64" s="56">
        <f>($C64/1000)*Blad1!$U$54*(((Linea!$D$5-Linea!$F$5)/(LN((Linea!$D$5-Linea!$H$5)/(Linea!$F$5-Linea!$H$5))))/49.8329)^Blad1!$V$54</f>
        <v>832.64615648209406</v>
      </c>
      <c r="M64" s="66"/>
      <c r="N64" s="74">
        <v>700</v>
      </c>
      <c r="O64" s="78">
        <f>Blad1!AB51*(((Linea!$D$5-Linea!$F$5)/(LN((Linea!$D$5-Linea!$H$5)/(Linea!$F$5-Linea!$H$5))))/49.8329)^Blad1!$AC$33</f>
        <v>0</v>
      </c>
      <c r="P64" s="78">
        <f>Blad1!AD51*(((Linea!$D$5-Linea!$F$5)/(LN((Linea!$D$5-Linea!$H$5)/(Linea!$F$5-Linea!$H$5))))/49.8329)^Blad1!$AE$33</f>
        <v>0</v>
      </c>
      <c r="Q64" s="78">
        <f>Blad1!AF51*(((Linea!$D$5-Linea!$F$5)/(LN((Linea!$D$5-Linea!$H$5)/(Linea!$F$5-Linea!$H$5))))/49.8329)^Blad1!$AG$33</f>
        <v>0</v>
      </c>
    </row>
    <row r="65" spans="2:17" s="13" customFormat="1" x14ac:dyDescent="0.2">
      <c r="B65" s="17"/>
      <c r="C65" s="74">
        <v>800</v>
      </c>
      <c r="D65" s="21">
        <f>($C65/1000)*Blad1!$E$54*(((Linea!$D$5-Linea!$F$5)/(LN((Linea!$D$5-Linea!$H$5)/(Linea!$F$5-Linea!$H$5))))/49.8329)^Blad1!$F$54</f>
        <v>373.65133220538604</v>
      </c>
      <c r="E65" s="21">
        <f>($C65/1000)*Blad1!$G$54*(((Linea!$D$5-Linea!$F$5)/(LN((Linea!$D$5-Linea!$H$5)/(Linea!$F$5-Linea!$H$5))))/49.8329)^Blad1!$H$54</f>
        <v>603.87746409923386</v>
      </c>
      <c r="F65" s="45">
        <f>($C65/1000)*Blad1!$I$54*(((Linea!$D$5-Linea!$F$5)/(LN((Linea!$D$5-Linea!$H$5)/(Linea!$F$5-Linea!$H$5))))/49.8329)^Blad1!$J$54</f>
        <v>834.13214613333514</v>
      </c>
      <c r="G65" s="66"/>
      <c r="H65" s="74">
        <v>800</v>
      </c>
      <c r="I65" s="78">
        <f>($C65/1000)*Blad1!$C$54*(((Linea!$D$5-Linea!$F$5)/(LN((Linea!$D$5-Linea!$H$5)/(Linea!$F$5-Linea!$H$5))))/49.8329)^Blad1!$D$54</f>
        <v>0</v>
      </c>
      <c r="J65" s="55">
        <f>($C65/1000)*Blad1!$Q$54*(((Linea!$D$5-Linea!$F$5)/(LN((Linea!$D$5-Linea!$H$5)/(Linea!$F$5-Linea!$H$5))))/49.8329)^Blad1!$R$54</f>
        <v>494.04229528935582</v>
      </c>
      <c r="K65" s="55">
        <f>($C65/1000)*Blad1!$S$54*(((Linea!$D$5-Linea!$F$5)/(LN((Linea!$D$5-Linea!$H$5)/(Linea!$F$5-Linea!$H$5))))/49.8329)^Blad1!$T$54</f>
        <v>733.12313601801782</v>
      </c>
      <c r="L65" s="56">
        <f>($C65/1000)*Blad1!$U$54*(((Linea!$D$5-Linea!$F$5)/(LN((Linea!$D$5-Linea!$H$5)/(Linea!$F$5-Linea!$H$5))))/49.8329)^Blad1!$V$54</f>
        <v>951.59560740810764</v>
      </c>
      <c r="M65" s="66"/>
      <c r="N65" s="74">
        <v>800</v>
      </c>
      <c r="O65" s="78">
        <f>Blad1!AB52*(((Linea!$D$5-Linea!$F$5)/(LN((Linea!$D$5-Linea!$H$5)/(Linea!$F$5-Linea!$H$5))))/49.8329)^Blad1!$AC$33</f>
        <v>0</v>
      </c>
      <c r="P65" s="78">
        <f>Blad1!AD52*(((Linea!$D$5-Linea!$F$5)/(LN((Linea!$D$5-Linea!$H$5)/(Linea!$F$5-Linea!$H$5))))/49.8329)^Blad1!$AE$33</f>
        <v>0</v>
      </c>
      <c r="Q65" s="78">
        <f>Blad1!AF52*(((Linea!$D$5-Linea!$F$5)/(LN((Linea!$D$5-Linea!$H$5)/(Linea!$F$5-Linea!$H$5))))/49.8329)^Blad1!$AG$33</f>
        <v>0</v>
      </c>
    </row>
    <row r="66" spans="2:17" s="13" customFormat="1" x14ac:dyDescent="0.2">
      <c r="B66" s="17"/>
      <c r="C66" s="74">
        <v>900</v>
      </c>
      <c r="D66" s="21">
        <f>($C66/1000)*Blad1!$E$54*(((Linea!$D$5-Linea!$F$5)/(LN((Linea!$D$5-Linea!$H$5)/(Linea!$F$5-Linea!$H$5))))/49.8329)^Blad1!$F$54</f>
        <v>420.35774873105925</v>
      </c>
      <c r="E66" s="21">
        <f>($C66/1000)*Blad1!$G$54*(((Linea!$D$5-Linea!$F$5)/(LN((Linea!$D$5-Linea!$H$5)/(Linea!$F$5-Linea!$H$5))))/49.8329)^Blad1!$H$54</f>
        <v>679.36214711163802</v>
      </c>
      <c r="F66" s="45">
        <f>($C66/1000)*Blad1!$I$54*(((Linea!$D$5-Linea!$F$5)/(LN((Linea!$D$5-Linea!$H$5)/(Linea!$F$5-Linea!$H$5))))/49.8329)^Blad1!$J$54</f>
        <v>938.39866440000196</v>
      </c>
      <c r="G66" s="66"/>
      <c r="H66" s="74">
        <v>900</v>
      </c>
      <c r="I66" s="78">
        <f>($C66/1000)*Blad1!$C$54*(((Linea!$D$5-Linea!$F$5)/(LN((Linea!$D$5-Linea!$H$5)/(Linea!$F$5-Linea!$H$5))))/49.8329)^Blad1!$D$54</f>
        <v>0</v>
      </c>
      <c r="J66" s="55">
        <f>($C66/1000)*Blad1!$Q$54*(((Linea!$D$5-Linea!$F$5)/(LN((Linea!$D$5-Linea!$H$5)/(Linea!$F$5-Linea!$H$5))))/49.8329)^Blad1!$R$54</f>
        <v>555.79758220052531</v>
      </c>
      <c r="K66" s="55">
        <f>($C66/1000)*Blad1!$S$54*(((Linea!$D$5-Linea!$F$5)/(LN((Linea!$D$5-Linea!$H$5)/(Linea!$F$5-Linea!$H$5))))/49.8329)^Blad1!$T$54</f>
        <v>824.76352802026997</v>
      </c>
      <c r="L66" s="56">
        <f>($C66/1000)*Blad1!$U$54*(((Linea!$D$5-Linea!$F$5)/(LN((Linea!$D$5-Linea!$H$5)/(Linea!$F$5-Linea!$H$5))))/49.8329)^Blad1!$V$54</f>
        <v>1070.545058334121</v>
      </c>
      <c r="M66" s="66"/>
      <c r="N66" s="74">
        <v>900</v>
      </c>
      <c r="O66" s="78">
        <f>Blad1!AB53*(((Linea!$D$5-Linea!$F$5)/(LN((Linea!$D$5-Linea!$H$5)/(Linea!$F$5-Linea!$H$5))))/49.8329)^Blad1!$AC$33</f>
        <v>0</v>
      </c>
      <c r="P66" s="78">
        <f>Blad1!AD53*(((Linea!$D$5-Linea!$F$5)/(LN((Linea!$D$5-Linea!$H$5)/(Linea!$F$5-Linea!$H$5))))/49.8329)^Blad1!$AE$33</f>
        <v>0</v>
      </c>
      <c r="Q66" s="78">
        <f>Blad1!AF53*(((Linea!$D$5-Linea!$F$5)/(LN((Linea!$D$5-Linea!$H$5)/(Linea!$F$5-Linea!$H$5))))/49.8329)^Blad1!$AG$33</f>
        <v>0</v>
      </c>
    </row>
    <row r="67" spans="2:17" s="13" customFormat="1" x14ac:dyDescent="0.2">
      <c r="B67" s="17"/>
      <c r="C67" s="74">
        <v>1000</v>
      </c>
      <c r="D67" s="21">
        <f>($C67/1000)*Blad1!$E$54*(((Linea!$D$5-Linea!$F$5)/(LN((Linea!$D$5-Linea!$H$5)/(Linea!$F$5-Linea!$H$5))))/49.8329)^Blad1!$F$54</f>
        <v>467.06416525673251</v>
      </c>
      <c r="E67" s="21">
        <f>($C67/1000)*Blad1!$G$54*(((Linea!$D$5-Linea!$F$5)/(LN((Linea!$D$5-Linea!$H$5)/(Linea!$F$5-Linea!$H$5))))/49.8329)^Blad1!$H$54</f>
        <v>754.84683012404219</v>
      </c>
      <c r="F67" s="45">
        <f>($C67/1000)*Blad1!$I$54*(((Linea!$D$5-Linea!$F$5)/(LN((Linea!$D$5-Linea!$H$5)/(Linea!$F$5-Linea!$H$5))))/49.8329)^Blad1!$J$54</f>
        <v>1042.6651826666689</v>
      </c>
      <c r="G67" s="66"/>
      <c r="H67" s="74">
        <v>1000</v>
      </c>
      <c r="I67" s="78">
        <f>($C67/1000)*Blad1!$C$54*(((Linea!$D$5-Linea!$F$5)/(LN((Linea!$D$5-Linea!$H$5)/(Linea!$F$5-Linea!$H$5))))/49.8329)^Blad1!$D$54</f>
        <v>0</v>
      </c>
      <c r="J67" s="55">
        <f>($C67/1000)*Blad1!$Q$54*(((Linea!$D$5-Linea!$F$5)/(LN((Linea!$D$5-Linea!$H$5)/(Linea!$F$5-Linea!$H$5))))/49.8329)^Blad1!$R$54</f>
        <v>617.5528691116948</v>
      </c>
      <c r="K67" s="55">
        <f>($C67/1000)*Blad1!$S$54*(((Linea!$D$5-Linea!$F$5)/(LN((Linea!$D$5-Linea!$H$5)/(Linea!$F$5-Linea!$H$5))))/49.8329)^Blad1!$T$54</f>
        <v>916.40392002252224</v>
      </c>
      <c r="L67" s="56">
        <f>($C67/1000)*Blad1!$U$54*(((Linea!$D$5-Linea!$F$5)/(LN((Linea!$D$5-Linea!$H$5)/(Linea!$F$5-Linea!$H$5))))/49.8329)^Blad1!$V$54</f>
        <v>1189.4945092601345</v>
      </c>
      <c r="M67" s="66"/>
      <c r="N67" s="74">
        <v>1000</v>
      </c>
      <c r="O67" s="78">
        <f>Blad1!AB54*(((Linea!$D$5-Linea!$F$5)/(LN((Linea!$D$5-Linea!$H$5)/(Linea!$F$5-Linea!$H$5))))/49.8329)^Blad1!$AC$33</f>
        <v>0</v>
      </c>
      <c r="P67" s="78">
        <f>Blad1!AD54*(((Linea!$D$5-Linea!$F$5)/(LN((Linea!$D$5-Linea!$H$5)/(Linea!$F$5-Linea!$H$5))))/49.8329)^Blad1!$AE$33</f>
        <v>0</v>
      </c>
      <c r="Q67" s="78">
        <f>Blad1!AF54*(((Linea!$D$5-Linea!$F$5)/(LN((Linea!$D$5-Linea!$H$5)/(Linea!$F$5-Linea!$H$5))))/49.8329)^Blad1!$AG$33</f>
        <v>0</v>
      </c>
    </row>
    <row r="68" spans="2:17" s="13" customFormat="1" x14ac:dyDescent="0.2">
      <c r="B68" s="17"/>
      <c r="C68" s="74">
        <v>1100</v>
      </c>
      <c r="D68" s="21">
        <f>($C68/1000)*Blad1!$E$54*(((Linea!$D$5-Linea!$F$5)/(LN((Linea!$D$5-Linea!$H$5)/(Linea!$F$5-Linea!$H$5))))/49.8329)^Blad1!$F$54</f>
        <v>513.77058178240577</v>
      </c>
      <c r="E68" s="21">
        <f>($C68/1000)*Blad1!$G$54*(((Linea!$D$5-Linea!$F$5)/(LN((Linea!$D$5-Linea!$H$5)/(Linea!$F$5-Linea!$H$5))))/49.8329)^Blad1!$H$54</f>
        <v>830.33151313644646</v>
      </c>
      <c r="F68" s="45">
        <f>($C68/1000)*Blad1!$I$54*(((Linea!$D$5-Linea!$F$5)/(LN((Linea!$D$5-Linea!$H$5)/(Linea!$F$5-Linea!$H$5))))/49.8329)^Blad1!$J$54</f>
        <v>1146.9317009333358</v>
      </c>
      <c r="G68" s="66"/>
      <c r="H68" s="74">
        <v>1100</v>
      </c>
      <c r="I68" s="78">
        <f>($C68/1000)*Blad1!$C$54*(((Linea!$D$5-Linea!$F$5)/(LN((Linea!$D$5-Linea!$H$5)/(Linea!$F$5-Linea!$H$5))))/49.8329)^Blad1!$D$54</f>
        <v>0</v>
      </c>
      <c r="J68" s="55">
        <f>($C68/1000)*Blad1!$Q$54*(((Linea!$D$5-Linea!$F$5)/(LN((Linea!$D$5-Linea!$H$5)/(Linea!$F$5-Linea!$H$5))))/49.8329)^Blad1!$R$54</f>
        <v>679.30815602286441</v>
      </c>
      <c r="K68" s="55">
        <f>($C68/1000)*Blad1!$S$54*(((Linea!$D$5-Linea!$F$5)/(LN((Linea!$D$5-Linea!$H$5)/(Linea!$F$5-Linea!$H$5))))/49.8329)^Blad1!$T$54</f>
        <v>1008.0443120247746</v>
      </c>
      <c r="L68" s="56">
        <f>($C68/1000)*Blad1!$U$54*(((Linea!$D$5-Linea!$F$5)/(LN((Linea!$D$5-Linea!$H$5)/(Linea!$F$5-Linea!$H$5))))/49.8329)^Blad1!$V$54</f>
        <v>1308.4439601861479</v>
      </c>
      <c r="M68" s="66"/>
      <c r="N68" s="74">
        <v>1100</v>
      </c>
      <c r="O68" s="78">
        <f>Blad1!AB55*(((Linea!$D$5-Linea!$F$5)/(LN((Linea!$D$5-Linea!$H$5)/(Linea!$F$5-Linea!$H$5))))/49.8329)^Blad1!$AC$33</f>
        <v>0</v>
      </c>
      <c r="P68" s="78">
        <f>Blad1!AD55*(((Linea!$D$5-Linea!$F$5)/(LN((Linea!$D$5-Linea!$H$5)/(Linea!$F$5-Linea!$H$5))))/49.8329)^Blad1!$AE$33</f>
        <v>0</v>
      </c>
      <c r="Q68" s="78">
        <f>Blad1!AF55*(((Linea!$D$5-Linea!$F$5)/(LN((Linea!$D$5-Linea!$H$5)/(Linea!$F$5-Linea!$H$5))))/49.8329)^Blad1!$AG$33</f>
        <v>0</v>
      </c>
    </row>
    <row r="69" spans="2:17" s="13" customFormat="1" x14ac:dyDescent="0.2">
      <c r="B69" s="17"/>
      <c r="C69" s="74">
        <v>1200</v>
      </c>
      <c r="D69" s="21">
        <f>($C69/1000)*Blad1!$E$54*(((Linea!$D$5-Linea!$F$5)/(LN((Linea!$D$5-Linea!$H$5)/(Linea!$F$5-Linea!$H$5))))/49.8329)^Blad1!$F$54</f>
        <v>560.47699830807892</v>
      </c>
      <c r="E69" s="21">
        <f>($C69/1000)*Blad1!$G$54*(((Linea!$D$5-Linea!$F$5)/(LN((Linea!$D$5-Linea!$H$5)/(Linea!$F$5-Linea!$H$5))))/49.8329)^Blad1!$H$54</f>
        <v>905.81619614885062</v>
      </c>
      <c r="F69" s="45">
        <f>($C69/1000)*Blad1!$I$54*(((Linea!$D$5-Linea!$F$5)/(LN((Linea!$D$5-Linea!$H$5)/(Linea!$F$5-Linea!$H$5))))/49.8329)^Blad1!$J$54</f>
        <v>1251.1982192000025</v>
      </c>
      <c r="G69" s="66"/>
      <c r="H69" s="74">
        <v>1200</v>
      </c>
      <c r="I69" s="78">
        <f>($C69/1000)*Blad1!$C$54*(((Linea!$D$5-Linea!$F$5)/(LN((Linea!$D$5-Linea!$H$5)/(Linea!$F$5-Linea!$H$5))))/49.8329)^Blad1!$D$54</f>
        <v>0</v>
      </c>
      <c r="J69" s="55">
        <f>($C69/1000)*Blad1!$Q$54*(((Linea!$D$5-Linea!$F$5)/(LN((Linea!$D$5-Linea!$H$5)/(Linea!$F$5-Linea!$H$5))))/49.8329)^Blad1!$R$54</f>
        <v>741.06344293403367</v>
      </c>
      <c r="K69" s="55">
        <f>($C69/1000)*Blad1!$S$54*(((Linea!$D$5-Linea!$F$5)/(LN((Linea!$D$5-Linea!$H$5)/(Linea!$F$5-Linea!$H$5))))/49.8329)^Blad1!$T$54</f>
        <v>1099.6847040270268</v>
      </c>
      <c r="L69" s="56">
        <f>($C69/1000)*Blad1!$U$54*(((Linea!$D$5-Linea!$F$5)/(LN((Linea!$D$5-Linea!$H$5)/(Linea!$F$5-Linea!$H$5))))/49.8329)^Blad1!$V$54</f>
        <v>1427.3934111121612</v>
      </c>
      <c r="M69" s="66"/>
      <c r="N69" s="74">
        <v>1200</v>
      </c>
      <c r="O69" s="78">
        <f>Blad1!AB56*(((Linea!$D$5-Linea!$F$5)/(LN((Linea!$D$5-Linea!$H$5)/(Linea!$F$5-Linea!$H$5))))/49.8329)^Blad1!$AC$33</f>
        <v>0</v>
      </c>
      <c r="P69" s="78">
        <f>Blad1!AD56*(((Linea!$D$5-Linea!$F$5)/(LN((Linea!$D$5-Linea!$H$5)/(Linea!$F$5-Linea!$H$5))))/49.8329)^Blad1!$AE$33</f>
        <v>0</v>
      </c>
      <c r="Q69" s="78">
        <f>Blad1!AF56*(((Linea!$D$5-Linea!$F$5)/(LN((Linea!$D$5-Linea!$H$5)/(Linea!$F$5-Linea!$H$5))))/49.8329)^Blad1!$AG$33</f>
        <v>0</v>
      </c>
    </row>
    <row r="70" spans="2:17" s="13" customFormat="1" x14ac:dyDescent="0.2">
      <c r="B70" s="17"/>
      <c r="C70" s="74">
        <v>1400</v>
      </c>
      <c r="D70" s="21">
        <f>($C70/1000)*Blad1!$E$54*(((Linea!$D$5-Linea!$F$5)/(LN((Linea!$D$5-Linea!$H$5)/(Linea!$F$5-Linea!$H$5))))/49.8329)^Blad1!$F$54</f>
        <v>653.88983135942544</v>
      </c>
      <c r="E70" s="21">
        <f>($C70/1000)*Blad1!$G$54*(((Linea!$D$5-Linea!$F$5)/(LN((Linea!$D$5-Linea!$H$5)/(Linea!$F$5-Linea!$H$5))))/49.8329)^Blad1!$H$54</f>
        <v>1056.7855621736592</v>
      </c>
      <c r="F70" s="45">
        <f>($C70/1000)*Blad1!$I$54*(((Linea!$D$5-Linea!$F$5)/(LN((Linea!$D$5-Linea!$H$5)/(Linea!$F$5-Linea!$H$5))))/49.8329)^Blad1!$J$54</f>
        <v>1459.7312557333364</v>
      </c>
      <c r="G70" s="66"/>
      <c r="H70" s="74">
        <v>1400</v>
      </c>
      <c r="I70" s="78">
        <f>($C70/1000)*Blad1!$C$54*(((Linea!$D$5-Linea!$F$5)/(LN((Linea!$D$5-Linea!$H$5)/(Linea!$F$5-Linea!$H$5))))/49.8329)^Blad1!$D$54</f>
        <v>0</v>
      </c>
      <c r="J70" s="55">
        <f>($C70/1000)*Blad1!$Q$54*(((Linea!$D$5-Linea!$F$5)/(LN((Linea!$D$5-Linea!$H$5)/(Linea!$F$5-Linea!$H$5))))/49.8329)^Blad1!$R$54</f>
        <v>864.57401675637254</v>
      </c>
      <c r="K70" s="55">
        <f>($C70/1000)*Blad1!$S$54*(((Linea!$D$5-Linea!$F$5)/(LN((Linea!$D$5-Linea!$H$5)/(Linea!$F$5-Linea!$H$5))))/49.8329)^Blad1!$T$54</f>
        <v>1282.9654880315311</v>
      </c>
      <c r="L70" s="56">
        <f>($C70/1000)*Blad1!$U$54*(((Linea!$D$5-Linea!$F$5)/(LN((Linea!$D$5-Linea!$H$5)/(Linea!$F$5-Linea!$H$5))))/49.8329)^Blad1!$V$54</f>
        <v>1665.2923129641881</v>
      </c>
      <c r="M70" s="66"/>
      <c r="N70" s="74">
        <v>1400</v>
      </c>
      <c r="O70" s="78">
        <f>Blad1!AB57*(((Linea!$D$5-Linea!$F$5)/(LN((Linea!$D$5-Linea!$H$5)/(Linea!$F$5-Linea!$H$5))))/49.8329)^Blad1!$AC$33</f>
        <v>0</v>
      </c>
      <c r="P70" s="78">
        <f>Blad1!AD57*(((Linea!$D$5-Linea!$F$5)/(LN((Linea!$D$5-Linea!$H$5)/(Linea!$F$5-Linea!$H$5))))/49.8329)^Blad1!$AE$33</f>
        <v>0</v>
      </c>
      <c r="Q70" s="78">
        <f>Blad1!AF57*(((Linea!$D$5-Linea!$F$5)/(LN((Linea!$D$5-Linea!$H$5)/(Linea!$F$5-Linea!$H$5))))/49.8329)^Blad1!$AG$33</f>
        <v>0</v>
      </c>
    </row>
    <row r="71" spans="2:17" s="13" customFormat="1" x14ac:dyDescent="0.2">
      <c r="B71" s="17"/>
      <c r="C71" s="74">
        <v>1600</v>
      </c>
      <c r="D71" s="21">
        <f>($C71/1000)*Blad1!$E$54*(((Linea!$D$5-Linea!$F$5)/(LN((Linea!$D$5-Linea!$H$5)/(Linea!$F$5-Linea!$H$5))))/49.8329)^Blad1!$F$54</f>
        <v>747.30266441077208</v>
      </c>
      <c r="E71" s="21">
        <f>($C71/1000)*Blad1!$G$54*(((Linea!$D$5-Linea!$F$5)/(LN((Linea!$D$5-Linea!$H$5)/(Linea!$F$5-Linea!$H$5))))/49.8329)^Blad1!$H$54</f>
        <v>1207.7549281984677</v>
      </c>
      <c r="F71" s="45">
        <f>($C71/1000)*Blad1!$I$54*(((Linea!$D$5-Linea!$F$5)/(LN((Linea!$D$5-Linea!$H$5)/(Linea!$F$5-Linea!$H$5))))/49.8329)^Blad1!$J$54</f>
        <v>1668.2642922666703</v>
      </c>
      <c r="G71" s="66"/>
      <c r="H71" s="74">
        <v>1600</v>
      </c>
      <c r="I71" s="78">
        <f>($C71/1000)*Blad1!$C$54*(((Linea!$D$5-Linea!$F$5)/(LN((Linea!$D$5-Linea!$H$5)/(Linea!$F$5-Linea!$H$5))))/49.8329)^Blad1!$D$54</f>
        <v>0</v>
      </c>
      <c r="J71" s="55">
        <f>($C71/1000)*Blad1!$Q$54*(((Linea!$D$5-Linea!$F$5)/(LN((Linea!$D$5-Linea!$H$5)/(Linea!$F$5-Linea!$H$5))))/49.8329)^Blad1!$R$54</f>
        <v>988.08459057871164</v>
      </c>
      <c r="K71" s="55">
        <f>($C71/1000)*Blad1!$S$54*(((Linea!$D$5-Linea!$F$5)/(LN((Linea!$D$5-Linea!$H$5)/(Linea!$F$5-Linea!$H$5))))/49.8329)^Blad1!$T$54</f>
        <v>1466.2462720360356</v>
      </c>
      <c r="L71" s="56">
        <f>($C71/1000)*Blad1!$U$54*(((Linea!$D$5-Linea!$F$5)/(LN((Linea!$D$5-Linea!$H$5)/(Linea!$F$5-Linea!$H$5))))/49.8329)^Blad1!$V$54</f>
        <v>1903.1912148162153</v>
      </c>
      <c r="M71" s="66"/>
      <c r="N71" s="74">
        <v>1600</v>
      </c>
      <c r="O71" s="78">
        <f>Blad1!AB58*(((Linea!$D$5-Linea!$F$5)/(LN((Linea!$D$5-Linea!$H$5)/(Linea!$F$5-Linea!$H$5))))/49.8329)^Blad1!$AC$33</f>
        <v>0</v>
      </c>
      <c r="P71" s="78">
        <f>Blad1!AD58*(((Linea!$D$5-Linea!$F$5)/(LN((Linea!$D$5-Linea!$H$5)/(Linea!$F$5-Linea!$H$5))))/49.8329)^Blad1!$AE$33</f>
        <v>0</v>
      </c>
      <c r="Q71" s="78">
        <f>Blad1!AF58*(((Linea!$D$5-Linea!$F$5)/(LN((Linea!$D$5-Linea!$H$5)/(Linea!$F$5-Linea!$H$5))))/49.8329)^Blad1!$AG$33</f>
        <v>0</v>
      </c>
    </row>
    <row r="72" spans="2:17" s="13" customFormat="1" x14ac:dyDescent="0.2">
      <c r="B72" s="17"/>
      <c r="C72" s="74">
        <v>1800</v>
      </c>
      <c r="D72" s="21">
        <f>($C72/1000)*Blad1!$E$54*(((Linea!$D$5-Linea!$F$5)/(LN((Linea!$D$5-Linea!$H$5)/(Linea!$F$5-Linea!$H$5))))/49.8329)^Blad1!$F$54</f>
        <v>840.71549746211849</v>
      </c>
      <c r="E72" s="21">
        <f>($C72/1000)*Blad1!$G$54*(((Linea!$D$5-Linea!$F$5)/(LN((Linea!$D$5-Linea!$H$5)/(Linea!$F$5-Linea!$H$5))))/49.8329)^Blad1!$H$54</f>
        <v>1358.724294223276</v>
      </c>
      <c r="F72" s="45">
        <f>($C72/1000)*Blad1!$I$54*(((Linea!$D$5-Linea!$F$5)/(LN((Linea!$D$5-Linea!$H$5)/(Linea!$F$5-Linea!$H$5))))/49.8329)^Blad1!$J$54</f>
        <v>1876.7973288000039</v>
      </c>
      <c r="G72" s="66"/>
      <c r="H72" s="74">
        <v>1800</v>
      </c>
      <c r="I72" s="78">
        <f>($C72/1000)*Blad1!$C$54*(((Linea!$D$5-Linea!$F$5)/(LN((Linea!$D$5-Linea!$H$5)/(Linea!$F$5-Linea!$H$5))))/49.8329)^Blad1!$D$54</f>
        <v>0</v>
      </c>
      <c r="J72" s="55">
        <f>($C72/1000)*Blad1!$Q$54*(((Linea!$D$5-Linea!$F$5)/(LN((Linea!$D$5-Linea!$H$5)/(Linea!$F$5-Linea!$H$5))))/49.8329)^Blad1!$R$54</f>
        <v>1111.5951644010506</v>
      </c>
      <c r="K72" s="55">
        <f>($C72/1000)*Blad1!$S$54*(((Linea!$D$5-Linea!$F$5)/(LN((Linea!$D$5-Linea!$H$5)/(Linea!$F$5-Linea!$H$5))))/49.8329)^Blad1!$T$54</f>
        <v>1649.5270560405399</v>
      </c>
      <c r="L72" s="56">
        <f>($C72/1000)*Blad1!$U$54*(((Linea!$D$5-Linea!$F$5)/(LN((Linea!$D$5-Linea!$H$5)/(Linea!$F$5-Linea!$H$5))))/49.8329)^Blad1!$V$54</f>
        <v>2141.090116668242</v>
      </c>
      <c r="M72" s="66"/>
      <c r="N72" s="74">
        <v>1800</v>
      </c>
      <c r="O72" s="78">
        <f>Blad1!AB59*(((Linea!$D$5-Linea!$F$5)/(LN((Linea!$D$5-Linea!$H$5)/(Linea!$F$5-Linea!$H$5))))/49.8329)^Blad1!$AC$33</f>
        <v>0</v>
      </c>
      <c r="P72" s="78">
        <f>Blad1!AD59*(((Linea!$D$5-Linea!$F$5)/(LN((Linea!$D$5-Linea!$H$5)/(Linea!$F$5-Linea!$H$5))))/49.8329)^Blad1!$AE$33</f>
        <v>0</v>
      </c>
      <c r="Q72" s="78">
        <f>Blad1!AF59*(((Linea!$D$5-Linea!$F$5)/(LN((Linea!$D$5-Linea!$H$5)/(Linea!$F$5-Linea!$H$5))))/49.8329)^Blad1!$AG$33</f>
        <v>0</v>
      </c>
    </row>
    <row r="73" spans="2:17" s="13" customFormat="1" x14ac:dyDescent="0.2">
      <c r="B73" s="17"/>
      <c r="C73" s="74">
        <v>2000</v>
      </c>
      <c r="D73" s="21">
        <f>($C73/1000)*Blad1!$E$54*(((Linea!$D$5-Linea!$F$5)/(LN((Linea!$D$5-Linea!$H$5)/(Linea!$F$5-Linea!$H$5))))/49.8329)^Blad1!$F$54</f>
        <v>934.12833051346502</v>
      </c>
      <c r="E73" s="21">
        <f>($C73/1000)*Blad1!$G$54*(((Linea!$D$5-Linea!$F$5)/(LN((Linea!$D$5-Linea!$H$5)/(Linea!$F$5-Linea!$H$5))))/49.8329)^Blad1!$H$54</f>
        <v>1509.6936602480844</v>
      </c>
      <c r="F73" s="45">
        <f>($C73/1000)*Blad1!$I$54*(((Linea!$D$5-Linea!$F$5)/(LN((Linea!$D$5-Linea!$H$5)/(Linea!$F$5-Linea!$H$5))))/49.8329)^Blad1!$J$54</f>
        <v>2085.3303653333378</v>
      </c>
      <c r="G73" s="66"/>
      <c r="H73" s="74">
        <v>2000</v>
      </c>
      <c r="I73" s="78">
        <f>($C73/1000)*Blad1!$C$54*(((Linea!$D$5-Linea!$F$5)/(LN((Linea!$D$5-Linea!$H$5)/(Linea!$F$5-Linea!$H$5))))/49.8329)^Blad1!$D$54</f>
        <v>0</v>
      </c>
      <c r="J73" s="55">
        <f>($C73/1000)*Blad1!$Q$54*(((Linea!$D$5-Linea!$F$5)/(LN((Linea!$D$5-Linea!$H$5)/(Linea!$F$5-Linea!$H$5))))/49.8329)^Blad1!$R$54</f>
        <v>1235.1057382233896</v>
      </c>
      <c r="K73" s="55">
        <f>($C73/1000)*Blad1!$S$54*(((Linea!$D$5-Linea!$F$5)/(LN((Linea!$D$5-Linea!$H$5)/(Linea!$F$5-Linea!$H$5))))/49.8329)^Blad1!$T$54</f>
        <v>1832.8078400450445</v>
      </c>
      <c r="L73" s="56">
        <f>($C73/1000)*Blad1!$U$54*(((Linea!$D$5-Linea!$F$5)/(LN((Linea!$D$5-Linea!$H$5)/(Linea!$F$5-Linea!$H$5))))/49.8329)^Blad1!$V$54</f>
        <v>2378.9890185202689</v>
      </c>
      <c r="M73" s="66"/>
      <c r="N73" s="74">
        <v>2000</v>
      </c>
      <c r="O73" s="78">
        <f>Blad1!AB60*(((Linea!$D$5-Linea!$F$5)/(LN((Linea!$D$5-Linea!$H$5)/(Linea!$F$5-Linea!$H$5))))/49.8329)^Blad1!$AC$33</f>
        <v>0</v>
      </c>
      <c r="P73" s="78">
        <f>Blad1!AD60*(((Linea!$D$5-Linea!$F$5)/(LN((Linea!$D$5-Linea!$H$5)/(Linea!$F$5-Linea!$H$5))))/49.8329)^Blad1!$AE$33</f>
        <v>0</v>
      </c>
      <c r="Q73" s="78">
        <f>Blad1!AF60*(((Linea!$D$5-Linea!$F$5)/(LN((Linea!$D$5-Linea!$H$5)/(Linea!$F$5-Linea!$H$5))))/49.8329)^Blad1!$AG$33</f>
        <v>0</v>
      </c>
    </row>
    <row r="74" spans="2:17" s="13" customFormat="1" x14ac:dyDescent="0.2">
      <c r="B74" s="17"/>
      <c r="C74" s="74">
        <v>2200</v>
      </c>
      <c r="D74" s="21">
        <f>($C74/1000)*Blad1!$E$54*(((Linea!$D$5-Linea!$F$5)/(LN((Linea!$D$5-Linea!$H$5)/(Linea!$F$5-Linea!$H$5))))/49.8329)^Blad1!$F$54</f>
        <v>1027.5411635648115</v>
      </c>
      <c r="E74" s="21">
        <f>($C74/1000)*Blad1!$G$54*(((Linea!$D$5-Linea!$F$5)/(LN((Linea!$D$5-Linea!$H$5)/(Linea!$F$5-Linea!$H$5))))/49.8329)^Blad1!$H$54</f>
        <v>1660.6630262728929</v>
      </c>
      <c r="F74" s="45">
        <f>($C74/1000)*Blad1!$I$54*(((Linea!$D$5-Linea!$F$5)/(LN((Linea!$D$5-Linea!$H$5)/(Linea!$F$5-Linea!$H$5))))/49.8329)^Blad1!$J$54</f>
        <v>2293.8634018666717</v>
      </c>
      <c r="G74" s="66"/>
      <c r="H74" s="74">
        <v>2200</v>
      </c>
      <c r="I74" s="78"/>
      <c r="J74" s="55">
        <f>($C74/1000)*Blad1!$Q$54*(((Linea!$D$5-Linea!$F$5)/(LN((Linea!$D$5-Linea!$H$5)/(Linea!$F$5-Linea!$H$5))))/49.8329)^Blad1!$R$54</f>
        <v>1358.6163120457288</v>
      </c>
      <c r="K74" s="55">
        <f>($C74/1000)*Blad1!$S$54*(((Linea!$D$5-Linea!$F$5)/(LN((Linea!$D$5-Linea!$H$5)/(Linea!$F$5-Linea!$H$5))))/49.8329)^Blad1!$T$54</f>
        <v>2016.0886240495493</v>
      </c>
      <c r="L74" s="56">
        <f>($C74/1000)*Blad1!$U$54*(((Linea!$D$5-Linea!$F$5)/(LN((Linea!$D$5-Linea!$H$5)/(Linea!$F$5-Linea!$H$5))))/49.8329)^Blad1!$V$54</f>
        <v>2616.8879203722959</v>
      </c>
      <c r="M74" s="66"/>
      <c r="N74" s="74">
        <v>2200</v>
      </c>
      <c r="O74" s="78"/>
      <c r="P74" s="78"/>
      <c r="Q74" s="78"/>
    </row>
    <row r="75" spans="2:17" s="13" customFormat="1" x14ac:dyDescent="0.2">
      <c r="B75" s="17"/>
      <c r="C75" s="74">
        <v>2400</v>
      </c>
      <c r="D75" s="21">
        <f>($C75/1000)*Blad1!$E$54*(((Linea!$D$5-Linea!$F$5)/(LN((Linea!$D$5-Linea!$H$5)/(Linea!$F$5-Linea!$H$5))))/49.8329)^Blad1!$F$54</f>
        <v>1120.9539966161578</v>
      </c>
      <c r="E75" s="21">
        <f>($C75/1000)*Blad1!$G$54*(((Linea!$D$5-Linea!$F$5)/(LN((Linea!$D$5-Linea!$H$5)/(Linea!$F$5-Linea!$H$5))))/49.8329)^Blad1!$H$54</f>
        <v>1811.6323922977012</v>
      </c>
      <c r="F75" s="45">
        <f>($C75/1000)*Blad1!$I$54*(((Linea!$D$5-Linea!$F$5)/(LN((Linea!$D$5-Linea!$H$5)/(Linea!$F$5-Linea!$H$5))))/49.8329)^Blad1!$J$54</f>
        <v>2502.3964384000051</v>
      </c>
      <c r="G75" s="66"/>
      <c r="H75" s="74">
        <v>2400</v>
      </c>
      <c r="I75" s="78">
        <f>($C75/1000)*Blad1!$C$54*(((Linea!$D$5-Linea!$F$5)/(LN((Linea!$D$5-Linea!$H$5)/(Linea!$F$5-Linea!$H$5))))/49.8329)^Blad1!$D$54</f>
        <v>0</v>
      </c>
      <c r="J75" s="55">
        <f>($C75/1000)*Blad1!$Q$54*(((Linea!$D$5-Linea!$F$5)/(LN((Linea!$D$5-Linea!$H$5)/(Linea!$F$5-Linea!$H$5))))/49.8329)^Blad1!$R$54</f>
        <v>1482.1268858680673</v>
      </c>
      <c r="K75" s="55">
        <f>($C75/1000)*Blad1!$S$54*(((Linea!$D$5-Linea!$F$5)/(LN((Linea!$D$5-Linea!$H$5)/(Linea!$F$5-Linea!$H$5))))/49.8329)^Blad1!$T$54</f>
        <v>2199.3694080540536</v>
      </c>
      <c r="L75" s="56">
        <f>($C75/1000)*Blad1!$U$54*(((Linea!$D$5-Linea!$F$5)/(LN((Linea!$D$5-Linea!$H$5)/(Linea!$F$5-Linea!$H$5))))/49.8329)^Blad1!$V$54</f>
        <v>2854.7868222243223</v>
      </c>
      <c r="M75" s="66"/>
      <c r="N75" s="74">
        <v>2400</v>
      </c>
      <c r="O75" s="78">
        <f>Blad1!AB62*(((Linea!$D$5-Linea!$F$5)/(LN((Linea!$D$5-Linea!$H$5)/(Linea!$F$5-Linea!$H$5))))/49.8329)^Blad1!$AC$33</f>
        <v>0</v>
      </c>
      <c r="P75" s="78">
        <f>Blad1!AD62*(((Linea!$D$5-Linea!$F$5)/(LN((Linea!$D$5-Linea!$H$5)/(Linea!$F$5-Linea!$H$5))))/49.8329)^Blad1!$AE$33</f>
        <v>0</v>
      </c>
      <c r="Q75" s="78">
        <f>Blad1!AF62*(((Linea!$D$5-Linea!$F$5)/(LN((Linea!$D$5-Linea!$H$5)/(Linea!$F$5-Linea!$H$5))))/49.8329)^Blad1!$AG$33</f>
        <v>0</v>
      </c>
    </row>
    <row r="76" spans="2:17" s="13" customFormat="1" x14ac:dyDescent="0.2">
      <c r="B76" s="17"/>
      <c r="C76" s="74">
        <v>2600</v>
      </c>
      <c r="D76" s="21">
        <f>($C76/1000)*Blad1!$E$54*(((Linea!$D$5-Linea!$F$5)/(LN((Linea!$D$5-Linea!$H$5)/(Linea!$F$5-Linea!$H$5))))/49.8329)^Blad1!$F$54</f>
        <v>1214.3668296675046</v>
      </c>
      <c r="E76" s="21">
        <f>($C76/1000)*Blad1!$G$54*(((Linea!$D$5-Linea!$F$5)/(LN((Linea!$D$5-Linea!$H$5)/(Linea!$F$5-Linea!$H$5))))/49.8329)^Blad1!$H$54</f>
        <v>1962.6017583225098</v>
      </c>
      <c r="F76" s="45">
        <f>($C76/1000)*Blad1!$I$54*(((Linea!$D$5-Linea!$F$5)/(LN((Linea!$D$5-Linea!$H$5)/(Linea!$F$5-Linea!$H$5))))/49.8329)^Blad1!$J$54</f>
        <v>2710.929474933339</v>
      </c>
      <c r="G76" s="66"/>
      <c r="H76" s="74">
        <v>2600</v>
      </c>
      <c r="I76" s="78"/>
      <c r="J76" s="55">
        <f>($C76/1000)*Blad1!$Q$54*(((Linea!$D$5-Linea!$F$5)/(LN((Linea!$D$5-Linea!$H$5)/(Linea!$F$5-Linea!$H$5))))/49.8329)^Blad1!$R$54</f>
        <v>1605.6374596904063</v>
      </c>
      <c r="K76" s="55">
        <f>($C76/1000)*Blad1!$S$54*(((Linea!$D$5-Linea!$F$5)/(LN((Linea!$D$5-Linea!$H$5)/(Linea!$F$5-Linea!$H$5))))/49.8329)^Blad1!$T$54</f>
        <v>2382.6501920585579</v>
      </c>
      <c r="L76" s="56">
        <f>($C76/1000)*Blad1!$U$54*(((Linea!$D$5-Linea!$F$5)/(LN((Linea!$D$5-Linea!$H$5)/(Linea!$F$5-Linea!$H$5))))/49.8329)^Blad1!$V$54</f>
        <v>3092.6857240763497</v>
      </c>
      <c r="M76" s="66"/>
      <c r="N76" s="74">
        <v>2600</v>
      </c>
      <c r="O76" s="78"/>
      <c r="P76" s="78"/>
      <c r="Q76" s="78"/>
    </row>
    <row r="77" spans="2:17" s="13" customFormat="1" x14ac:dyDescent="0.2">
      <c r="B77" s="17"/>
      <c r="C77" s="74">
        <v>2800</v>
      </c>
      <c r="D77" s="21">
        <f>($C77/1000)*Blad1!$E$54*(((Linea!$D$5-Linea!$F$5)/(LN((Linea!$D$5-Linea!$H$5)/(Linea!$F$5-Linea!$H$5))))/49.8329)^Blad1!$F$54</f>
        <v>1307.7796627188509</v>
      </c>
      <c r="E77" s="21">
        <f>($C77/1000)*Blad1!$G$54*(((Linea!$D$5-Linea!$F$5)/(LN((Linea!$D$5-Linea!$H$5)/(Linea!$F$5-Linea!$H$5))))/49.8329)^Blad1!$H$54</f>
        <v>2113.5711243473183</v>
      </c>
      <c r="F77" s="45">
        <f>($C77/1000)*Blad1!$I$54*(((Linea!$D$5-Linea!$F$5)/(LN((Linea!$D$5-Linea!$H$5)/(Linea!$F$5-Linea!$H$5))))/49.8329)^Blad1!$J$54</f>
        <v>2919.4625114666728</v>
      </c>
      <c r="G77" s="66"/>
      <c r="H77" s="74">
        <v>2800</v>
      </c>
      <c r="I77" s="78">
        <f>($C77/1000)*Blad1!$C$54*(((Linea!$D$5-Linea!$F$5)/(LN((Linea!$D$5-Linea!$H$5)/(Linea!$F$5-Linea!$H$5))))/49.8329)^Blad1!$D$54</f>
        <v>0</v>
      </c>
      <c r="J77" s="55">
        <f>($C77/1000)*Blad1!$Q$54*(((Linea!$D$5-Linea!$F$5)/(LN((Linea!$D$5-Linea!$H$5)/(Linea!$F$5-Linea!$H$5))))/49.8329)^Blad1!$R$54</f>
        <v>1729.1480335127451</v>
      </c>
      <c r="K77" s="55">
        <f>($C77/1000)*Blad1!$S$54*(((Linea!$D$5-Linea!$F$5)/(LN((Linea!$D$5-Linea!$H$5)/(Linea!$F$5-Linea!$H$5))))/49.8329)^Blad1!$T$54</f>
        <v>2565.9309760630622</v>
      </c>
      <c r="L77" s="56">
        <f>($C77/1000)*Blad1!$U$54*(((Linea!$D$5-Linea!$F$5)/(LN((Linea!$D$5-Linea!$H$5)/(Linea!$F$5-Linea!$H$5))))/49.8329)^Blad1!$V$54</f>
        <v>3330.5846259283762</v>
      </c>
      <c r="M77" s="66"/>
      <c r="N77" s="74">
        <v>2800</v>
      </c>
      <c r="O77" s="78">
        <f>Blad1!AB64*(((Linea!$D$5-Linea!$F$5)/(LN((Linea!$D$5-Linea!$H$5)/(Linea!$F$5-Linea!$H$5))))/49.8329)^Blad1!$AC$33</f>
        <v>0</v>
      </c>
      <c r="P77" s="78">
        <f>Blad1!AD64*(((Linea!$D$5-Linea!$F$5)/(LN((Linea!$D$5-Linea!$H$5)/(Linea!$F$5-Linea!$H$5))))/49.8329)^Blad1!$AE$33</f>
        <v>0</v>
      </c>
      <c r="Q77" s="78">
        <f>Blad1!AF64*(((Linea!$D$5-Linea!$F$5)/(LN((Linea!$D$5-Linea!$H$5)/(Linea!$F$5-Linea!$H$5))))/49.8329)^Blad1!$AG$33</f>
        <v>0</v>
      </c>
    </row>
    <row r="78" spans="2:17" s="13" customFormat="1" x14ac:dyDescent="0.2">
      <c r="B78" s="17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</row>
    <row r="79" spans="2:17" s="13" customFormat="1" ht="15.75" customHeight="1" x14ac:dyDescent="0.25">
      <c r="B79" s="17"/>
      <c r="C79" s="67" t="s">
        <v>39</v>
      </c>
      <c r="D79" s="68"/>
      <c r="E79" s="68"/>
      <c r="F79" s="68"/>
      <c r="G79" s="66"/>
      <c r="H79" s="75" t="s">
        <v>38</v>
      </c>
      <c r="I79" s="66"/>
      <c r="J79" s="66"/>
      <c r="K79" s="66"/>
      <c r="L79" s="66"/>
      <c r="M79" s="66"/>
      <c r="N79" s="79"/>
      <c r="O79" s="80"/>
      <c r="P79" s="80"/>
      <c r="Q79" s="80"/>
    </row>
    <row r="80" spans="2:17" s="13" customFormat="1" ht="12.75" customHeight="1" x14ac:dyDescent="0.2">
      <c r="B80" s="17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79"/>
      <c r="O80" s="80"/>
      <c r="P80" s="80"/>
      <c r="Q80" s="80"/>
    </row>
    <row r="81" spans="2:17" s="13" customFormat="1" ht="22.5" customHeight="1" x14ac:dyDescent="0.3">
      <c r="B81" s="17"/>
      <c r="C81" s="109" t="s">
        <v>47</v>
      </c>
      <c r="D81" s="110"/>
      <c r="E81" s="110"/>
      <c r="F81" s="105"/>
      <c r="G81" s="66"/>
      <c r="H81" s="109" t="s">
        <v>47</v>
      </c>
      <c r="I81" s="110"/>
      <c r="J81" s="110"/>
      <c r="K81" s="110"/>
      <c r="L81" s="105"/>
      <c r="M81" s="66"/>
      <c r="N81" s="79"/>
      <c r="O81" s="80"/>
      <c r="P81" s="80"/>
      <c r="Q81" s="80"/>
    </row>
    <row r="82" spans="2:17" s="13" customFormat="1" x14ac:dyDescent="0.2">
      <c r="B82" s="17"/>
      <c r="C82" s="70"/>
      <c r="D82" s="96" t="s">
        <v>12</v>
      </c>
      <c r="E82" s="96"/>
      <c r="F82" s="97"/>
      <c r="G82" s="66"/>
      <c r="H82" s="70"/>
      <c r="I82" s="111" t="s">
        <v>12</v>
      </c>
      <c r="J82" s="112"/>
      <c r="K82" s="112"/>
      <c r="L82" s="102"/>
      <c r="M82" s="66"/>
      <c r="N82" s="79"/>
      <c r="O82" s="80"/>
      <c r="P82" s="80"/>
      <c r="Q82" s="80"/>
    </row>
    <row r="83" spans="2:17" s="13" customFormat="1" x14ac:dyDescent="0.2">
      <c r="B83" s="17"/>
      <c r="C83" s="70"/>
      <c r="D83" s="98" t="s">
        <v>13</v>
      </c>
      <c r="E83" s="98"/>
      <c r="F83" s="99"/>
      <c r="G83" s="66"/>
      <c r="H83" s="70"/>
      <c r="I83" s="106" t="s">
        <v>13</v>
      </c>
      <c r="J83" s="107"/>
      <c r="K83" s="107"/>
      <c r="L83" s="108"/>
      <c r="M83" s="66"/>
      <c r="N83" s="66"/>
      <c r="O83" s="66"/>
    </row>
    <row r="84" spans="2:17" s="13" customFormat="1" ht="15.75" customHeight="1" x14ac:dyDescent="0.2">
      <c r="B84" s="17"/>
      <c r="C84" s="77" t="s">
        <v>8</v>
      </c>
      <c r="D84" s="72">
        <v>130</v>
      </c>
      <c r="E84" s="72">
        <v>180</v>
      </c>
      <c r="F84" s="73">
        <v>230</v>
      </c>
      <c r="G84" s="66"/>
      <c r="H84" s="77" t="s">
        <v>8</v>
      </c>
      <c r="I84" s="71">
        <v>85</v>
      </c>
      <c r="J84" s="72" t="s">
        <v>43</v>
      </c>
      <c r="K84" s="72" t="s">
        <v>44</v>
      </c>
      <c r="L84" s="73" t="s">
        <v>45</v>
      </c>
      <c r="M84" s="66"/>
      <c r="N84" s="66"/>
      <c r="O84" s="66"/>
    </row>
    <row r="85" spans="2:17" s="13" customFormat="1" ht="12.75" customHeight="1" x14ac:dyDescent="0.2">
      <c r="B85" s="17"/>
      <c r="C85" s="74">
        <v>500</v>
      </c>
      <c r="D85" s="21">
        <f>($C85/1000)*Blad1!$E$75*(((Linea!$D$5-Linea!$F$5)/(LN((Linea!$D$5-Linea!$H$5)/(Linea!$F$5-Linea!$H$5))))/49.8329)^Blad1!$F$75</f>
        <v>274.20684201716375</v>
      </c>
      <c r="E85" s="21">
        <f>($C85/1000)*Blad1!$G$75*(((Linea!$D$5-Linea!$F$5)/(LN((Linea!$D$5-Linea!$H$5)/(Linea!$F$5-Linea!$H$5))))/49.8329)^Blad1!$H$75</f>
        <v>428.13558828367775</v>
      </c>
      <c r="F85" s="45">
        <f>($C85/1000)*Blad1!$I$75*(((Linea!$D$5-Linea!$F$5)/(LN((Linea!$D$5-Linea!$H$5)/(Linea!$F$5-Linea!$H$5))))/49.8329)^Blad1!$J$75</f>
        <v>595.87041770206304</v>
      </c>
      <c r="G85" s="66"/>
      <c r="H85" s="74">
        <v>500</v>
      </c>
      <c r="I85" s="78">
        <f>($C85/1000)*Blad1!$C$54*(((Linea!$D$5-Linea!$F$5)/(LN((Linea!$D$5-Linea!$H$5)/(Linea!$F$5-Linea!$H$5))))/49.8329)^Blad1!$D$54</f>
        <v>0</v>
      </c>
      <c r="J85" s="55">
        <f>($C85/1000)*Blad1!$Q$75*(((Linea!$D$5-Linea!$F$5)/(LN((Linea!$D$5-Linea!$H$5)/(Linea!$F$5-Linea!$H$5))))/49.8329)^Blad1!$R$75</f>
        <v>350.69460137875535</v>
      </c>
      <c r="K85" s="55">
        <f>($C85/1000)*Blad1!$S$75*(((Linea!$D$5-Linea!$F$5)/(LN((Linea!$D$5-Linea!$H$5)/(Linea!$F$5-Linea!$H$5))))/49.8329)^Blad1!$T$75</f>
        <v>523.80026277530067</v>
      </c>
      <c r="L85" s="56">
        <f>($C85/1000)*Blad1!$U$75*(((Linea!$D$5-Linea!$F$5)/(LN((Linea!$D$5-Linea!$H$5)/(Linea!$F$5-Linea!$H$5))))/49.8329)^Blad1!$V$75</f>
        <v>695.83383063018471</v>
      </c>
      <c r="M85" s="66"/>
      <c r="N85" s="66"/>
      <c r="O85" s="66"/>
    </row>
    <row r="86" spans="2:17" s="13" customFormat="1" ht="12.75" customHeight="1" x14ac:dyDescent="0.2">
      <c r="B86" s="17"/>
      <c r="C86" s="74">
        <v>600</v>
      </c>
      <c r="D86" s="21">
        <f>($C86/1000)*Blad1!$E$75*(((Linea!$D$5-Linea!$F$5)/(LN((Linea!$D$5-Linea!$H$5)/(Linea!$F$5-Linea!$H$5))))/49.8329)^Blad1!$F$75</f>
        <v>329.04821042059643</v>
      </c>
      <c r="E86" s="21">
        <f>($C86/1000)*Blad1!$G$75*(((Linea!$D$5-Linea!$F$5)/(LN((Linea!$D$5-Linea!$H$5)/(Linea!$F$5-Linea!$H$5))))/49.8329)^Blad1!$H$75</f>
        <v>513.7627059404133</v>
      </c>
      <c r="F86" s="45">
        <f>($C86/1000)*Blad1!$I$75*(((Linea!$D$5-Linea!$F$5)/(LN((Linea!$D$5-Linea!$H$5)/(Linea!$F$5-Linea!$H$5))))/49.8329)^Blad1!$J$75</f>
        <v>715.04450124247569</v>
      </c>
      <c r="G86" s="66"/>
      <c r="H86" s="74">
        <v>600</v>
      </c>
      <c r="I86" s="78">
        <f>($C86/1000)*Blad1!$C$54*(((Linea!$D$5-Linea!$F$5)/(LN((Linea!$D$5-Linea!$H$5)/(Linea!$F$5-Linea!$H$5))))/49.8329)^Blad1!$D$54</f>
        <v>0</v>
      </c>
      <c r="J86" s="55">
        <f>($C86/1000)*Blad1!$Q$75*(((Linea!$D$5-Linea!$F$5)/(LN((Linea!$D$5-Linea!$H$5)/(Linea!$F$5-Linea!$H$5))))/49.8329)^Blad1!$R$75</f>
        <v>420.83352165450646</v>
      </c>
      <c r="K86" s="55">
        <f>($C86/1000)*Blad1!$S$75*(((Linea!$D$5-Linea!$F$5)/(LN((Linea!$D$5-Linea!$H$5)/(Linea!$F$5-Linea!$H$5))))/49.8329)^Blad1!$T$75</f>
        <v>628.56031533036082</v>
      </c>
      <c r="L86" s="56">
        <f>($C86/1000)*Blad1!$U$75*(((Linea!$D$5-Linea!$F$5)/(LN((Linea!$D$5-Linea!$H$5)/(Linea!$F$5-Linea!$H$5))))/49.8329)^Blad1!$V$75</f>
        <v>835.00059675622163</v>
      </c>
      <c r="M86" s="66"/>
      <c r="N86" s="66"/>
      <c r="O86" s="66"/>
    </row>
    <row r="87" spans="2:17" s="13" customFormat="1" ht="12.75" customHeight="1" x14ac:dyDescent="0.2">
      <c r="B87" s="17"/>
      <c r="C87" s="74">
        <v>700</v>
      </c>
      <c r="D87" s="21">
        <f>($C87/1000)*Blad1!$E$75*(((Linea!$D$5-Linea!$F$5)/(LN((Linea!$D$5-Linea!$H$5)/(Linea!$F$5-Linea!$H$5))))/49.8329)^Blad1!$F$75</f>
        <v>383.88957882402923</v>
      </c>
      <c r="E87" s="21">
        <f>($C87/1000)*Blad1!$G$75*(((Linea!$D$5-Linea!$F$5)/(LN((Linea!$D$5-Linea!$H$5)/(Linea!$F$5-Linea!$H$5))))/49.8329)^Blad1!$H$75</f>
        <v>599.38982359714885</v>
      </c>
      <c r="F87" s="45">
        <f>($C87/1000)*Blad1!$I$75*(((Linea!$D$5-Linea!$F$5)/(LN((Linea!$D$5-Linea!$H$5)/(Linea!$F$5-Linea!$H$5))))/49.8329)^Blad1!$J$75</f>
        <v>834.21858478288823</v>
      </c>
      <c r="G87" s="66"/>
      <c r="H87" s="74">
        <v>700</v>
      </c>
      <c r="I87" s="78">
        <f>($C87/1000)*Blad1!$C$54*(((Linea!$D$5-Linea!$F$5)/(LN((Linea!$D$5-Linea!$H$5)/(Linea!$F$5-Linea!$H$5))))/49.8329)^Blad1!$D$54</f>
        <v>0</v>
      </c>
      <c r="J87" s="55">
        <f>($C87/1000)*Blad1!$Q$75*(((Linea!$D$5-Linea!$F$5)/(LN((Linea!$D$5-Linea!$H$5)/(Linea!$F$5-Linea!$H$5))))/49.8329)^Blad1!$R$75</f>
        <v>490.9724419302575</v>
      </c>
      <c r="K87" s="55">
        <f>($C87/1000)*Blad1!$S$75*(((Linea!$D$5-Linea!$F$5)/(LN((Linea!$D$5-Linea!$H$5)/(Linea!$F$5-Linea!$H$5))))/49.8329)^Blad1!$T$75</f>
        <v>733.32036788542098</v>
      </c>
      <c r="L87" s="56">
        <f>($C87/1000)*Blad1!$U$75*(((Linea!$D$5-Linea!$F$5)/(LN((Linea!$D$5-Linea!$H$5)/(Linea!$F$5-Linea!$H$5))))/49.8329)^Blad1!$V$75</f>
        <v>974.16736288225843</v>
      </c>
      <c r="M87" s="66"/>
      <c r="N87" s="66"/>
      <c r="O87" s="66"/>
    </row>
    <row r="88" spans="2:17" s="13" customFormat="1" x14ac:dyDescent="0.2">
      <c r="B88" s="17"/>
      <c r="C88" s="74">
        <v>800</v>
      </c>
      <c r="D88" s="21">
        <f>($C88/1000)*Blad1!$E$75*(((Linea!$D$5-Linea!$F$5)/(LN((Linea!$D$5-Linea!$H$5)/(Linea!$F$5-Linea!$H$5))))/49.8329)^Blad1!$F$75</f>
        <v>438.73094722746197</v>
      </c>
      <c r="E88" s="21">
        <f>($C88/1000)*Blad1!$G$75*(((Linea!$D$5-Linea!$F$5)/(LN((Linea!$D$5-Linea!$H$5)/(Linea!$F$5-Linea!$H$5))))/49.8329)^Blad1!$H$75</f>
        <v>685.01694125388451</v>
      </c>
      <c r="F88" s="45">
        <f>($C88/1000)*Blad1!$I$75*(((Linea!$D$5-Linea!$F$5)/(LN((Linea!$D$5-Linea!$H$5)/(Linea!$F$5-Linea!$H$5))))/49.8329)^Blad1!$J$75</f>
        <v>953.392668323301</v>
      </c>
      <c r="G88" s="66"/>
      <c r="H88" s="74">
        <v>800</v>
      </c>
      <c r="I88" s="78">
        <f>($C88/1000)*Blad1!$C$54*(((Linea!$D$5-Linea!$F$5)/(LN((Linea!$D$5-Linea!$H$5)/(Linea!$F$5-Linea!$H$5))))/49.8329)^Blad1!$D$54</f>
        <v>0</v>
      </c>
      <c r="J88" s="55">
        <f>($C88/1000)*Blad1!$Q$75*(((Linea!$D$5-Linea!$F$5)/(LN((Linea!$D$5-Linea!$H$5)/(Linea!$F$5-Linea!$H$5))))/49.8329)^Blad1!$R$75</f>
        <v>561.11136220600861</v>
      </c>
      <c r="K88" s="55">
        <f>($C88/1000)*Blad1!$S$75*(((Linea!$D$5-Linea!$F$5)/(LN((Linea!$D$5-Linea!$H$5)/(Linea!$F$5-Linea!$H$5))))/49.8329)^Blad1!$T$75</f>
        <v>838.08042044048113</v>
      </c>
      <c r="L88" s="56">
        <f>($C88/1000)*Blad1!$U$75*(((Linea!$D$5-Linea!$F$5)/(LN((Linea!$D$5-Linea!$H$5)/(Linea!$F$5-Linea!$H$5))))/49.8329)^Blad1!$V$75</f>
        <v>1113.3341290082956</v>
      </c>
      <c r="M88" s="66"/>
      <c r="N88" s="66"/>
      <c r="O88" s="66"/>
    </row>
    <row r="89" spans="2:17" s="13" customFormat="1" x14ac:dyDescent="0.2">
      <c r="B89" s="17"/>
      <c r="C89" s="74">
        <v>900</v>
      </c>
      <c r="D89" s="21">
        <f>($C89/1000)*Blad1!$E$75*(((Linea!$D$5-Linea!$F$5)/(LN((Linea!$D$5-Linea!$H$5)/(Linea!$F$5-Linea!$H$5))))/49.8329)^Blad1!$F$75</f>
        <v>493.57231563089476</v>
      </c>
      <c r="E89" s="21">
        <f>($C89/1000)*Blad1!$G$75*(((Linea!$D$5-Linea!$F$5)/(LN((Linea!$D$5-Linea!$H$5)/(Linea!$F$5-Linea!$H$5))))/49.8329)^Blad1!$H$75</f>
        <v>770.64405891062006</v>
      </c>
      <c r="F89" s="45">
        <f>($C89/1000)*Blad1!$I$75*(((Linea!$D$5-Linea!$F$5)/(LN((Linea!$D$5-Linea!$H$5)/(Linea!$F$5-Linea!$H$5))))/49.8329)^Blad1!$J$75</f>
        <v>1072.5667518637135</v>
      </c>
      <c r="G89" s="66"/>
      <c r="H89" s="74">
        <v>900</v>
      </c>
      <c r="I89" s="78">
        <f>($C89/1000)*Blad1!$C$54*(((Linea!$D$5-Linea!$F$5)/(LN((Linea!$D$5-Linea!$H$5)/(Linea!$F$5-Linea!$H$5))))/49.8329)^Blad1!$D$54</f>
        <v>0</v>
      </c>
      <c r="J89" s="55">
        <f>($C89/1000)*Blad1!$Q$75*(((Linea!$D$5-Linea!$F$5)/(LN((Linea!$D$5-Linea!$H$5)/(Linea!$F$5-Linea!$H$5))))/49.8329)^Blad1!$R$75</f>
        <v>631.25028248175977</v>
      </c>
      <c r="K89" s="55">
        <f>($C89/1000)*Blad1!$S$75*(((Linea!$D$5-Linea!$F$5)/(LN((Linea!$D$5-Linea!$H$5)/(Linea!$F$5-Linea!$H$5))))/49.8329)^Blad1!$T$75</f>
        <v>942.84047299554129</v>
      </c>
      <c r="L89" s="56">
        <f>($C89/1000)*Blad1!$U$75*(((Linea!$D$5-Linea!$F$5)/(LN((Linea!$D$5-Linea!$H$5)/(Linea!$F$5-Linea!$H$5))))/49.8329)^Blad1!$V$75</f>
        <v>1252.5008951343325</v>
      </c>
      <c r="M89" s="66"/>
      <c r="N89" s="66"/>
      <c r="O89" s="66"/>
    </row>
    <row r="90" spans="2:17" s="13" customFormat="1" x14ac:dyDescent="0.2">
      <c r="B90" s="17"/>
      <c r="C90" s="74">
        <v>1000</v>
      </c>
      <c r="D90" s="21">
        <f>($C90/1000)*Blad1!$E$75*(((Linea!$D$5-Linea!$F$5)/(LN((Linea!$D$5-Linea!$H$5)/(Linea!$F$5-Linea!$H$5))))/49.8329)^Blad1!$F$75</f>
        <v>548.4136840343275</v>
      </c>
      <c r="E90" s="21">
        <f>($C90/1000)*Blad1!$G$75*(((Linea!$D$5-Linea!$F$5)/(LN((Linea!$D$5-Linea!$H$5)/(Linea!$F$5-Linea!$H$5))))/49.8329)^Blad1!$H$75</f>
        <v>856.2711765673555</v>
      </c>
      <c r="F90" s="45">
        <f>($C90/1000)*Blad1!$I$75*(((Linea!$D$5-Linea!$F$5)/(LN((Linea!$D$5-Linea!$H$5)/(Linea!$F$5-Linea!$H$5))))/49.8329)^Blad1!$J$75</f>
        <v>1191.7408354041261</v>
      </c>
      <c r="G90" s="66"/>
      <c r="H90" s="74">
        <v>1000</v>
      </c>
      <c r="I90" s="78">
        <f>($C90/1000)*Blad1!$C$54*(((Linea!$D$5-Linea!$F$5)/(LN((Linea!$D$5-Linea!$H$5)/(Linea!$F$5-Linea!$H$5))))/49.8329)^Blad1!$D$54</f>
        <v>0</v>
      </c>
      <c r="J90" s="55">
        <f>($C90/1000)*Blad1!$Q$75*(((Linea!$D$5-Linea!$F$5)/(LN((Linea!$D$5-Linea!$H$5)/(Linea!$F$5-Linea!$H$5))))/49.8329)^Blad1!$R$75</f>
        <v>701.3892027575107</v>
      </c>
      <c r="K90" s="55">
        <f>($C90/1000)*Blad1!$S$75*(((Linea!$D$5-Linea!$F$5)/(LN((Linea!$D$5-Linea!$H$5)/(Linea!$F$5-Linea!$H$5))))/49.8329)^Blad1!$T$75</f>
        <v>1047.6005255506013</v>
      </c>
      <c r="L90" s="56">
        <f>($C90/1000)*Blad1!$U$75*(((Linea!$D$5-Linea!$F$5)/(LN((Linea!$D$5-Linea!$H$5)/(Linea!$F$5-Linea!$H$5))))/49.8329)^Blad1!$V$75</f>
        <v>1391.6676612603694</v>
      </c>
      <c r="M90" s="66"/>
      <c r="N90" s="66"/>
      <c r="O90" s="66"/>
    </row>
    <row r="91" spans="2:17" s="13" customFormat="1" x14ac:dyDescent="0.2">
      <c r="B91" s="17"/>
      <c r="C91" s="74">
        <v>1100</v>
      </c>
      <c r="D91" s="21">
        <f>($C91/1000)*Blad1!$E$75*(((Linea!$D$5-Linea!$F$5)/(LN((Linea!$D$5-Linea!$H$5)/(Linea!$F$5-Linea!$H$5))))/49.8329)^Blad1!$F$75</f>
        <v>603.25505243776024</v>
      </c>
      <c r="E91" s="21">
        <f>($C91/1000)*Blad1!$G$75*(((Linea!$D$5-Linea!$F$5)/(LN((Linea!$D$5-Linea!$H$5)/(Linea!$F$5-Linea!$H$5))))/49.8329)^Blad1!$H$75</f>
        <v>941.89829422409116</v>
      </c>
      <c r="F91" s="45">
        <f>($C91/1000)*Blad1!$I$75*(((Linea!$D$5-Linea!$F$5)/(LN((Linea!$D$5-Linea!$H$5)/(Linea!$F$5-Linea!$H$5))))/49.8329)^Blad1!$J$75</f>
        <v>1310.9149189445388</v>
      </c>
      <c r="G91" s="66"/>
      <c r="H91" s="74">
        <v>1100</v>
      </c>
      <c r="I91" s="78">
        <f>($C91/1000)*Blad1!$C$54*(((Linea!$D$5-Linea!$F$5)/(LN((Linea!$D$5-Linea!$H$5)/(Linea!$F$5-Linea!$H$5))))/49.8329)^Blad1!$D$54</f>
        <v>0</v>
      </c>
      <c r="J91" s="55">
        <f>($C91/1000)*Blad1!$Q$75*(((Linea!$D$5-Linea!$F$5)/(LN((Linea!$D$5-Linea!$H$5)/(Linea!$F$5-Linea!$H$5))))/49.8329)^Blad1!$R$75</f>
        <v>771.52812303326186</v>
      </c>
      <c r="K91" s="55">
        <f>($C91/1000)*Blad1!$S$75*(((Linea!$D$5-Linea!$F$5)/(LN((Linea!$D$5-Linea!$H$5)/(Linea!$F$5-Linea!$H$5))))/49.8329)^Blad1!$T$75</f>
        <v>1152.3605781056617</v>
      </c>
      <c r="L91" s="56">
        <f>($C91/1000)*Blad1!$U$75*(((Linea!$D$5-Linea!$F$5)/(LN((Linea!$D$5-Linea!$H$5)/(Linea!$F$5-Linea!$H$5))))/49.8329)^Blad1!$V$75</f>
        <v>1530.8344273864066</v>
      </c>
      <c r="M91" s="66"/>
      <c r="N91" s="66"/>
      <c r="O91" s="66"/>
    </row>
    <row r="92" spans="2:17" s="13" customFormat="1" x14ac:dyDescent="0.2">
      <c r="B92" s="17"/>
      <c r="C92" s="74">
        <v>1200</v>
      </c>
      <c r="D92" s="21">
        <f>($C92/1000)*Blad1!$E$75*(((Linea!$D$5-Linea!$F$5)/(LN((Linea!$D$5-Linea!$H$5)/(Linea!$F$5-Linea!$H$5))))/49.8329)^Blad1!$F$75</f>
        <v>658.09642084119287</v>
      </c>
      <c r="E92" s="21">
        <f>($C92/1000)*Blad1!$G$75*(((Linea!$D$5-Linea!$F$5)/(LN((Linea!$D$5-Linea!$H$5)/(Linea!$F$5-Linea!$H$5))))/49.8329)^Blad1!$H$75</f>
        <v>1027.5254118808266</v>
      </c>
      <c r="F92" s="45">
        <f>($C92/1000)*Blad1!$I$75*(((Linea!$D$5-Linea!$F$5)/(LN((Linea!$D$5-Linea!$H$5)/(Linea!$F$5-Linea!$H$5))))/49.8329)^Blad1!$J$75</f>
        <v>1430.0890024849514</v>
      </c>
      <c r="G92" s="66"/>
      <c r="H92" s="74">
        <v>1200</v>
      </c>
      <c r="I92" s="78">
        <f>($C92/1000)*Blad1!$C$54*(((Linea!$D$5-Linea!$F$5)/(LN((Linea!$D$5-Linea!$H$5)/(Linea!$F$5-Linea!$H$5))))/49.8329)^Blad1!$D$54</f>
        <v>0</v>
      </c>
      <c r="J92" s="55">
        <f>($C92/1000)*Blad1!$Q$75*(((Linea!$D$5-Linea!$F$5)/(LN((Linea!$D$5-Linea!$H$5)/(Linea!$F$5-Linea!$H$5))))/49.8329)^Blad1!$R$75</f>
        <v>841.66704330901291</v>
      </c>
      <c r="K92" s="55">
        <f>($C92/1000)*Blad1!$S$75*(((Linea!$D$5-Linea!$F$5)/(LN((Linea!$D$5-Linea!$H$5)/(Linea!$F$5-Linea!$H$5))))/49.8329)^Blad1!$T$75</f>
        <v>1257.1206306607216</v>
      </c>
      <c r="L92" s="56">
        <f>($C92/1000)*Blad1!$U$75*(((Linea!$D$5-Linea!$F$5)/(LN((Linea!$D$5-Linea!$H$5)/(Linea!$F$5-Linea!$H$5))))/49.8329)^Blad1!$V$75</f>
        <v>1670.0011935124433</v>
      </c>
      <c r="M92" s="66"/>
      <c r="N92" s="66"/>
      <c r="O92" s="66"/>
      <c r="P92"/>
      <c r="Q92"/>
    </row>
    <row r="93" spans="2:17" x14ac:dyDescent="0.2">
      <c r="C93" s="74">
        <v>1400</v>
      </c>
      <c r="D93" s="21">
        <f>($C93/1000)*Blad1!$E$75*(((Linea!$D$5-Linea!$F$5)/(LN((Linea!$D$5-Linea!$H$5)/(Linea!$F$5-Linea!$H$5))))/49.8329)^Blad1!$F$75</f>
        <v>767.77915764805846</v>
      </c>
      <c r="E93" s="21">
        <f>($C93/1000)*Blad1!$G$75*(((Linea!$D$5-Linea!$F$5)/(LN((Linea!$D$5-Linea!$H$5)/(Linea!$F$5-Linea!$H$5))))/49.8329)^Blad1!$H$75</f>
        <v>1198.7796471942977</v>
      </c>
      <c r="F93" s="45">
        <f>($C93/1000)*Blad1!$I$75*(((Linea!$D$5-Linea!$F$5)/(LN((Linea!$D$5-Linea!$H$5)/(Linea!$F$5-Linea!$H$5))))/49.8329)^Blad1!$J$75</f>
        <v>1668.4371695657765</v>
      </c>
      <c r="G93" s="66"/>
      <c r="H93" s="74">
        <v>1400</v>
      </c>
      <c r="I93" s="78">
        <f>($C93/1000)*Blad1!$C$54*(((Linea!$D$5-Linea!$F$5)/(LN((Linea!$D$5-Linea!$H$5)/(Linea!$F$5-Linea!$H$5))))/49.8329)^Blad1!$D$54</f>
        <v>0</v>
      </c>
      <c r="J93" s="55">
        <f>($C93/1000)*Blad1!$Q$75*(((Linea!$D$5-Linea!$F$5)/(LN((Linea!$D$5-Linea!$H$5)/(Linea!$F$5-Linea!$H$5))))/49.8329)^Blad1!$R$75</f>
        <v>981.94488386051501</v>
      </c>
      <c r="K93" s="55">
        <f>($C93/1000)*Blad1!$S$75*(((Linea!$D$5-Linea!$F$5)/(LN((Linea!$D$5-Linea!$H$5)/(Linea!$F$5-Linea!$H$5))))/49.8329)^Blad1!$T$75</f>
        <v>1466.640735770842</v>
      </c>
      <c r="L93" s="56">
        <f>($C93/1000)*Blad1!$U$75*(((Linea!$D$5-Linea!$F$5)/(LN((Linea!$D$5-Linea!$H$5)/(Linea!$F$5-Linea!$H$5))))/49.8329)^Blad1!$V$75</f>
        <v>1948.3347257645169</v>
      </c>
      <c r="M93" s="66"/>
      <c r="N93" s="66"/>
      <c r="O93" s="66"/>
    </row>
    <row r="94" spans="2:17" x14ac:dyDescent="0.2">
      <c r="C94" s="74">
        <v>1600</v>
      </c>
      <c r="D94" s="21">
        <f>($C94/1000)*Blad1!$E$75*(((Linea!$D$5-Linea!$F$5)/(LN((Linea!$D$5-Linea!$H$5)/(Linea!$F$5-Linea!$H$5))))/49.8329)^Blad1!$F$75</f>
        <v>877.46189445492394</v>
      </c>
      <c r="E94" s="21">
        <f>($C94/1000)*Blad1!$G$75*(((Linea!$D$5-Linea!$F$5)/(LN((Linea!$D$5-Linea!$H$5)/(Linea!$F$5-Linea!$H$5))))/49.8329)^Blad1!$H$75</f>
        <v>1370.033882507769</v>
      </c>
      <c r="F94" s="45">
        <f>($C94/1000)*Blad1!$I$75*(((Linea!$D$5-Linea!$F$5)/(LN((Linea!$D$5-Linea!$H$5)/(Linea!$F$5-Linea!$H$5))))/49.8329)^Blad1!$J$75</f>
        <v>1906.785336646602</v>
      </c>
      <c r="G94" s="66"/>
      <c r="H94" s="74">
        <v>1600</v>
      </c>
      <c r="I94" s="78">
        <f>($C94/1000)*Blad1!$C$54*(((Linea!$D$5-Linea!$F$5)/(LN((Linea!$D$5-Linea!$H$5)/(Linea!$F$5-Linea!$H$5))))/49.8329)^Blad1!$D$54</f>
        <v>0</v>
      </c>
      <c r="J94" s="55">
        <f>($C94/1000)*Blad1!$Q$75*(((Linea!$D$5-Linea!$F$5)/(LN((Linea!$D$5-Linea!$H$5)/(Linea!$F$5-Linea!$H$5))))/49.8329)^Blad1!$R$75</f>
        <v>1122.2227244120172</v>
      </c>
      <c r="K94" s="55">
        <f>($C94/1000)*Blad1!$S$75*(((Linea!$D$5-Linea!$F$5)/(LN((Linea!$D$5-Linea!$H$5)/(Linea!$F$5-Linea!$H$5))))/49.8329)^Blad1!$T$75</f>
        <v>1676.1608408809623</v>
      </c>
      <c r="L94" s="56">
        <f>($C94/1000)*Blad1!$U$75*(((Linea!$D$5-Linea!$F$5)/(LN((Linea!$D$5-Linea!$H$5)/(Linea!$F$5-Linea!$H$5))))/49.8329)^Blad1!$V$75</f>
        <v>2226.6682580165912</v>
      </c>
      <c r="M94" s="66"/>
      <c r="N94" s="66"/>
      <c r="O94" s="66"/>
    </row>
    <row r="95" spans="2:17" x14ac:dyDescent="0.2">
      <c r="C95" s="74">
        <v>1800</v>
      </c>
      <c r="D95" s="21">
        <f>($C95/1000)*Blad1!$E$75*(((Linea!$D$5-Linea!$F$5)/(LN((Linea!$D$5-Linea!$H$5)/(Linea!$F$5-Linea!$H$5))))/49.8329)^Blad1!$F$75</f>
        <v>987.14463126178953</v>
      </c>
      <c r="E95" s="21">
        <f>($C95/1000)*Blad1!$G$75*(((Linea!$D$5-Linea!$F$5)/(LN((Linea!$D$5-Linea!$H$5)/(Linea!$F$5-Linea!$H$5))))/49.8329)^Blad1!$H$75</f>
        <v>1541.2881178212401</v>
      </c>
      <c r="F95" s="45">
        <f>($C95/1000)*Blad1!$I$75*(((Linea!$D$5-Linea!$F$5)/(LN((Linea!$D$5-Linea!$H$5)/(Linea!$F$5-Linea!$H$5))))/49.8329)^Blad1!$J$75</f>
        <v>2145.1335037274271</v>
      </c>
      <c r="G95" s="66"/>
      <c r="H95" s="74">
        <v>1800</v>
      </c>
      <c r="I95" s="78">
        <f>($C95/1000)*Blad1!$C$54*(((Linea!$D$5-Linea!$F$5)/(LN((Linea!$D$5-Linea!$H$5)/(Linea!$F$5-Linea!$H$5))))/49.8329)^Blad1!$D$54</f>
        <v>0</v>
      </c>
      <c r="J95" s="55">
        <f>($C95/1000)*Blad1!$Q$75*(((Linea!$D$5-Linea!$F$5)/(LN((Linea!$D$5-Linea!$H$5)/(Linea!$F$5-Linea!$H$5))))/49.8329)^Blad1!$R$75</f>
        <v>1262.5005649635195</v>
      </c>
      <c r="K95" s="55">
        <f>($C95/1000)*Blad1!$S$75*(((Linea!$D$5-Linea!$F$5)/(LN((Linea!$D$5-Linea!$H$5)/(Linea!$F$5-Linea!$H$5))))/49.8329)^Blad1!$T$75</f>
        <v>1885.6809459910826</v>
      </c>
      <c r="L95" s="56">
        <f>($C95/1000)*Blad1!$U$75*(((Linea!$D$5-Linea!$F$5)/(LN((Linea!$D$5-Linea!$H$5)/(Linea!$F$5-Linea!$H$5))))/49.8329)^Blad1!$V$75</f>
        <v>2505.001790268665</v>
      </c>
      <c r="M95" s="66"/>
      <c r="N95" s="66"/>
      <c r="O95" s="66"/>
      <c r="P95" s="13"/>
      <c r="Q95" s="13"/>
    </row>
    <row r="96" spans="2:17" s="13" customFormat="1" ht="12.75" customHeight="1" x14ac:dyDescent="0.2">
      <c r="B96" s="17"/>
      <c r="C96" s="74">
        <v>2000</v>
      </c>
      <c r="D96" s="21">
        <f>($C96/1000)*Blad1!$E$75*(((Linea!$D$5-Linea!$F$5)/(LN((Linea!$D$5-Linea!$H$5)/(Linea!$F$5-Linea!$H$5))))/49.8329)^Blad1!$F$75</f>
        <v>1096.827368068655</v>
      </c>
      <c r="E96" s="21">
        <f>($C96/1000)*Blad1!$G$75*(((Linea!$D$5-Linea!$F$5)/(LN((Linea!$D$5-Linea!$H$5)/(Linea!$F$5-Linea!$H$5))))/49.8329)^Blad1!$H$75</f>
        <v>1712.542353134711</v>
      </c>
      <c r="F96" s="45">
        <f>($C96/1000)*Blad1!$I$75*(((Linea!$D$5-Linea!$F$5)/(LN((Linea!$D$5-Linea!$H$5)/(Linea!$F$5-Linea!$H$5))))/49.8329)^Blad1!$J$75</f>
        <v>2383.4816708082521</v>
      </c>
      <c r="G96" s="66"/>
      <c r="H96" s="74">
        <v>2000</v>
      </c>
      <c r="I96" s="78">
        <f>($C96/1000)*Blad1!$C$54*(((Linea!$D$5-Linea!$F$5)/(LN((Linea!$D$5-Linea!$H$5)/(Linea!$F$5-Linea!$H$5))))/49.8329)^Blad1!$D$54</f>
        <v>0</v>
      </c>
      <c r="J96" s="55">
        <f>($C96/1000)*Blad1!$Q$75*(((Linea!$D$5-Linea!$F$5)/(LN((Linea!$D$5-Linea!$H$5)/(Linea!$F$5-Linea!$H$5))))/49.8329)^Blad1!$R$75</f>
        <v>1402.7784055150214</v>
      </c>
      <c r="K96" s="55">
        <f>($C96/1000)*Blad1!$S$75*(((Linea!$D$5-Linea!$F$5)/(LN((Linea!$D$5-Linea!$H$5)/(Linea!$F$5-Linea!$H$5))))/49.8329)^Blad1!$T$75</f>
        <v>2095.2010511012027</v>
      </c>
      <c r="L96" s="56">
        <f>($C96/1000)*Blad1!$U$75*(((Linea!$D$5-Linea!$F$5)/(LN((Linea!$D$5-Linea!$H$5)/(Linea!$F$5-Linea!$H$5))))/49.8329)^Blad1!$V$75</f>
        <v>2783.3353225207388</v>
      </c>
      <c r="M96" s="66"/>
    </row>
    <row r="97" spans="2:17" s="13" customFormat="1" ht="12.75" customHeight="1" x14ac:dyDescent="0.2">
      <c r="B97" s="17"/>
      <c r="C97" s="74">
        <v>2200</v>
      </c>
      <c r="D97" s="21">
        <f>($C97/1000)*Blad1!$E$75*(((Linea!$D$5-Linea!$F$5)/(LN((Linea!$D$5-Linea!$H$5)/(Linea!$F$5-Linea!$H$5))))/49.8329)^Blad1!$F$75</f>
        <v>1206.5101048755205</v>
      </c>
      <c r="E97" s="21">
        <f>($C97/1000)*Blad1!$G$75*(((Linea!$D$5-Linea!$F$5)/(LN((Linea!$D$5-Linea!$H$5)/(Linea!$F$5-Linea!$H$5))))/49.8329)^Blad1!$H$75</f>
        <v>1883.7965884481823</v>
      </c>
      <c r="F97" s="45">
        <f>($C97/1000)*Blad1!$I$75*(((Linea!$D$5-Linea!$F$5)/(LN((Linea!$D$5-Linea!$H$5)/(Linea!$F$5-Linea!$H$5))))/49.8329)^Blad1!$J$75</f>
        <v>2621.8298378890777</v>
      </c>
      <c r="G97" s="66"/>
      <c r="H97" s="74">
        <v>2200</v>
      </c>
      <c r="I97" s="78"/>
      <c r="J97" s="55">
        <f>($C97/1000)*Blad1!$Q$75*(((Linea!$D$5-Linea!$F$5)/(LN((Linea!$D$5-Linea!$H$5)/(Linea!$F$5-Linea!$H$5))))/49.8329)^Blad1!$R$75</f>
        <v>1543.0562460665237</v>
      </c>
      <c r="K97" s="55">
        <f>($C97/1000)*Blad1!$S$75*(((Linea!$D$5-Linea!$F$5)/(LN((Linea!$D$5-Linea!$H$5)/(Linea!$F$5-Linea!$H$5))))/49.8329)^Blad1!$T$75</f>
        <v>2304.7211562113234</v>
      </c>
      <c r="L97" s="56">
        <f>($C97/1000)*Blad1!$U$75*(((Linea!$D$5-Linea!$F$5)/(LN((Linea!$D$5-Linea!$H$5)/(Linea!$F$5-Linea!$H$5))))/49.8329)^Blad1!$V$75</f>
        <v>3061.6688547728131</v>
      </c>
    </row>
    <row r="98" spans="2:17" s="13" customFormat="1" ht="12.75" customHeight="1" x14ac:dyDescent="0.2">
      <c r="B98" s="17"/>
      <c r="C98" s="74">
        <v>2400</v>
      </c>
      <c r="D98" s="21">
        <f>($C98/1000)*Blad1!$E$75*(((Linea!$D$5-Linea!$F$5)/(LN((Linea!$D$5-Linea!$H$5)/(Linea!$F$5-Linea!$H$5))))/49.8329)^Blad1!$F$75</f>
        <v>1316.1928416823857</v>
      </c>
      <c r="E98" s="21">
        <f>($C98/1000)*Blad1!$G$75*(((Linea!$D$5-Linea!$F$5)/(LN((Linea!$D$5-Linea!$H$5)/(Linea!$F$5-Linea!$H$5))))/49.8329)^Blad1!$H$75</f>
        <v>2055.0508237616532</v>
      </c>
      <c r="F98" s="45">
        <f>($C98/1000)*Blad1!$I$75*(((Linea!$D$5-Linea!$F$5)/(LN((Linea!$D$5-Linea!$H$5)/(Linea!$F$5-Linea!$H$5))))/49.8329)^Blad1!$J$75</f>
        <v>2860.1780049699028</v>
      </c>
      <c r="G98" s="66"/>
      <c r="H98" s="74">
        <v>2400</v>
      </c>
      <c r="I98" s="78">
        <f>($C98/1000)*Blad1!$C$54*(((Linea!$D$5-Linea!$F$5)/(LN((Linea!$D$5-Linea!$H$5)/(Linea!$F$5-Linea!$H$5))))/49.8329)^Blad1!$D$54</f>
        <v>0</v>
      </c>
      <c r="J98" s="55">
        <f>($C98/1000)*Blad1!$Q$75*(((Linea!$D$5-Linea!$F$5)/(LN((Linea!$D$5-Linea!$H$5)/(Linea!$F$5-Linea!$H$5))))/49.8329)^Blad1!$R$75</f>
        <v>1683.3340866180258</v>
      </c>
      <c r="K98" s="55">
        <f>($C98/1000)*Blad1!$S$75*(((Linea!$D$5-Linea!$F$5)/(LN((Linea!$D$5-Linea!$H$5)/(Linea!$F$5-Linea!$H$5))))/49.8329)^Blad1!$T$75</f>
        <v>2514.2412613214433</v>
      </c>
      <c r="L98" s="56">
        <f>($C98/1000)*Blad1!$U$75*(((Linea!$D$5-Linea!$F$5)/(LN((Linea!$D$5-Linea!$H$5)/(Linea!$F$5-Linea!$H$5))))/49.8329)^Blad1!$V$75</f>
        <v>3340.0023870248865</v>
      </c>
    </row>
    <row r="99" spans="2:17" s="13" customFormat="1" ht="12.75" customHeight="1" x14ac:dyDescent="0.2">
      <c r="B99" s="17"/>
      <c r="C99" s="74">
        <v>2600</v>
      </c>
      <c r="D99" s="21">
        <f>($C99/1000)*Blad1!$E$75*(((Linea!$D$5-Linea!$F$5)/(LN((Linea!$D$5-Linea!$H$5)/(Linea!$F$5-Linea!$H$5))))/49.8329)^Blad1!$F$75</f>
        <v>1425.8755784892514</v>
      </c>
      <c r="E99" s="21">
        <f>($C99/1000)*Blad1!$G$75*(((Linea!$D$5-Linea!$F$5)/(LN((Linea!$D$5-Linea!$H$5)/(Linea!$F$5-Linea!$H$5))))/49.8329)^Blad1!$H$75</f>
        <v>2226.3050590751245</v>
      </c>
      <c r="F99" s="45">
        <f>($C99/1000)*Blad1!$I$75*(((Linea!$D$5-Linea!$F$5)/(LN((Linea!$D$5-Linea!$H$5)/(Linea!$F$5-Linea!$H$5))))/49.8329)^Blad1!$J$75</f>
        <v>3098.5261720507278</v>
      </c>
      <c r="G99" s="66"/>
      <c r="H99" s="74">
        <v>2600</v>
      </c>
      <c r="I99" s="78"/>
      <c r="J99" s="55">
        <f>($C99/1000)*Blad1!$Q$75*(((Linea!$D$5-Linea!$F$5)/(LN((Linea!$D$5-Linea!$H$5)/(Linea!$F$5-Linea!$H$5))))/49.8329)^Blad1!$R$75</f>
        <v>1823.6119271695279</v>
      </c>
      <c r="K99" s="55">
        <f>($C99/1000)*Blad1!$S$75*(((Linea!$D$5-Linea!$F$5)/(LN((Linea!$D$5-Linea!$H$5)/(Linea!$F$5-Linea!$H$5))))/49.8329)^Blad1!$T$75</f>
        <v>2723.7613664315636</v>
      </c>
      <c r="L99" s="56">
        <f>($C99/1000)*Blad1!$U$75*(((Linea!$D$5-Linea!$F$5)/(LN((Linea!$D$5-Linea!$H$5)/(Linea!$F$5-Linea!$H$5))))/49.8329)^Blad1!$V$75</f>
        <v>3618.3359192769603</v>
      </c>
    </row>
    <row r="100" spans="2:17" s="13" customFormat="1" ht="12.75" customHeight="1" x14ac:dyDescent="0.2">
      <c r="B100" s="17"/>
      <c r="C100" s="74">
        <v>2800</v>
      </c>
      <c r="D100" s="21">
        <f>($C100/1000)*Blad1!$E$75*(((Linea!$D$5-Linea!$F$5)/(LN((Linea!$D$5-Linea!$H$5)/(Linea!$F$5-Linea!$H$5))))/49.8329)^Blad1!$F$75</f>
        <v>1535.5583152961169</v>
      </c>
      <c r="E100" s="21">
        <f>($C100/1000)*Blad1!$G$75*(((Linea!$D$5-Linea!$F$5)/(LN((Linea!$D$5-Linea!$H$5)/(Linea!$F$5-Linea!$H$5))))/49.8329)^Blad1!$H$75</f>
        <v>2397.5592943885954</v>
      </c>
      <c r="F100" s="45">
        <f>($C100/1000)*Blad1!$I$75*(((Linea!$D$5-Linea!$F$5)/(LN((Linea!$D$5-Linea!$H$5)/(Linea!$F$5-Linea!$H$5))))/49.8329)^Blad1!$J$75</f>
        <v>3336.8743391315529</v>
      </c>
      <c r="G100" s="66"/>
      <c r="H100" s="74">
        <v>2800</v>
      </c>
      <c r="I100" s="78">
        <f>($C100/1000)*Blad1!$C$54*(((Linea!$D$5-Linea!$F$5)/(LN((Linea!$D$5-Linea!$H$5)/(Linea!$F$5-Linea!$H$5))))/49.8329)^Blad1!$D$54</f>
        <v>0</v>
      </c>
      <c r="J100" s="55">
        <f>($C100/1000)*Blad1!$Q$75*(((Linea!$D$5-Linea!$F$5)/(LN((Linea!$D$5-Linea!$H$5)/(Linea!$F$5-Linea!$H$5))))/49.8329)^Blad1!$R$75</f>
        <v>1963.88976772103</v>
      </c>
      <c r="K100" s="55">
        <f>($C100/1000)*Blad1!$S$75*(((Linea!$D$5-Linea!$F$5)/(LN((Linea!$D$5-Linea!$H$5)/(Linea!$F$5-Linea!$H$5))))/49.8329)^Blad1!$T$75</f>
        <v>2933.2814715416839</v>
      </c>
      <c r="L100" s="56">
        <f>($C100/1000)*Blad1!$U$75*(((Linea!$D$5-Linea!$F$5)/(LN((Linea!$D$5-Linea!$H$5)/(Linea!$F$5-Linea!$H$5))))/49.8329)^Blad1!$V$75</f>
        <v>3896.6694515290337</v>
      </c>
      <c r="N100"/>
      <c r="O100"/>
      <c r="P100"/>
      <c r="Q100"/>
    </row>
    <row r="102" spans="2:17" ht="15.75" x14ac:dyDescent="0.25">
      <c r="C102" s="67" t="s">
        <v>39</v>
      </c>
      <c r="D102" s="68"/>
      <c r="E102" s="68"/>
      <c r="F102" s="68"/>
      <c r="G102" s="66"/>
      <c r="H102" s="75" t="s">
        <v>38</v>
      </c>
      <c r="I102" s="66"/>
      <c r="J102" s="66"/>
      <c r="K102" s="66"/>
      <c r="L102" s="66"/>
    </row>
    <row r="103" spans="2:17" x14ac:dyDescent="0.2">
      <c r="C103" s="66"/>
      <c r="D103" s="66"/>
      <c r="E103" s="66"/>
      <c r="F103" s="66"/>
      <c r="G103" s="66"/>
      <c r="H103" s="66"/>
      <c r="I103" s="66"/>
      <c r="J103" s="66"/>
      <c r="K103" s="66"/>
      <c r="L103" s="66"/>
    </row>
    <row r="104" spans="2:17" ht="20.25" x14ac:dyDescent="0.3">
      <c r="C104" s="109" t="s">
        <v>49</v>
      </c>
      <c r="D104" s="110"/>
      <c r="E104" s="110"/>
      <c r="F104" s="105"/>
      <c r="G104" s="66"/>
      <c r="H104" s="109" t="s">
        <v>49</v>
      </c>
      <c r="I104" s="110"/>
      <c r="J104" s="110"/>
      <c r="K104" s="110"/>
      <c r="L104" s="105"/>
    </row>
    <row r="105" spans="2:17" x14ac:dyDescent="0.2">
      <c r="C105" s="70"/>
      <c r="D105" s="96" t="s">
        <v>12</v>
      </c>
      <c r="E105" s="96"/>
      <c r="F105" s="97"/>
      <c r="G105" s="66"/>
      <c r="H105" s="70"/>
      <c r="I105" s="111" t="s">
        <v>12</v>
      </c>
      <c r="J105" s="112"/>
      <c r="K105" s="112"/>
      <c r="L105" s="102"/>
    </row>
    <row r="106" spans="2:17" x14ac:dyDescent="0.2">
      <c r="C106" s="70"/>
      <c r="D106" s="98" t="s">
        <v>13</v>
      </c>
      <c r="E106" s="98"/>
      <c r="F106" s="99"/>
      <c r="G106" s="66"/>
      <c r="H106" s="70"/>
      <c r="I106" s="106" t="s">
        <v>13</v>
      </c>
      <c r="J106" s="107"/>
      <c r="K106" s="107"/>
      <c r="L106" s="108"/>
    </row>
    <row r="107" spans="2:17" x14ac:dyDescent="0.2">
      <c r="C107" s="77" t="s">
        <v>8</v>
      </c>
      <c r="D107" s="72">
        <v>130</v>
      </c>
      <c r="E107" s="72">
        <v>180</v>
      </c>
      <c r="F107" s="73">
        <v>230</v>
      </c>
      <c r="G107" s="66"/>
      <c r="H107" s="77" t="s">
        <v>8</v>
      </c>
      <c r="I107" s="71">
        <v>85</v>
      </c>
      <c r="J107" s="72" t="s">
        <v>43</v>
      </c>
      <c r="K107" s="72" t="s">
        <v>44</v>
      </c>
      <c r="L107" s="73" t="s">
        <v>45</v>
      </c>
    </row>
    <row r="108" spans="2:17" hidden="1" x14ac:dyDescent="0.2">
      <c r="C108" s="74">
        <v>500</v>
      </c>
      <c r="D108" s="21">
        <f>($C108/1000)*Blad1!$E$75*(((Linea!$D$5-Linea!$F$5)/(LN((Linea!$D$5-Linea!$H$5)/(Linea!$F$5-Linea!$H$5))))/49.8329)^Blad1!$F$75</f>
        <v>274.20684201716375</v>
      </c>
      <c r="E108" s="21">
        <f>($C108/1000)*Blad1!$G$75*(((Linea!$D$5-Linea!$F$5)/(LN((Linea!$D$5-Linea!$H$5)/(Linea!$F$5-Linea!$H$5))))/49.8329)^Blad1!$H$75</f>
        <v>428.13558828367775</v>
      </c>
      <c r="F108" s="45">
        <f>($C108/1000)*Blad1!$I$75*(((Linea!$D$5-Linea!$F$5)/(LN((Linea!$D$5-Linea!$H$5)/(Linea!$F$5-Linea!$H$5))))/49.8329)^Blad1!$J$75</f>
        <v>595.87041770206304</v>
      </c>
      <c r="G108" s="66"/>
      <c r="H108" s="74">
        <v>500</v>
      </c>
      <c r="I108" s="78">
        <f>($C108/1000)*Blad1!$C$54*(((Linea!$D$5-Linea!$F$5)/(LN((Linea!$D$5-Linea!$H$5)/(Linea!$F$5-Linea!$H$5))))/49.8329)^Blad1!$D$54</f>
        <v>0</v>
      </c>
      <c r="J108" s="55">
        <f>($C108/1000)*Blad1!$Q$75*(((Linea!$D$5-Linea!$F$5)/(LN((Linea!$D$5-Linea!$H$5)/(Linea!$F$5-Linea!$H$5))))/49.8329)^Blad1!$R$75</f>
        <v>350.69460137875535</v>
      </c>
      <c r="K108" s="55">
        <f>($C108/1000)*Blad1!$S$75*(((Linea!$D$5-Linea!$F$5)/(LN((Linea!$D$5-Linea!$H$5)/(Linea!$F$5-Linea!$H$5))))/49.8329)^Blad1!$T$75</f>
        <v>523.80026277530067</v>
      </c>
      <c r="L108" s="56">
        <f>($C108/1000)*Blad1!$U$75*(((Linea!$D$5-Linea!$F$5)/(LN((Linea!$D$5-Linea!$H$5)/(Linea!$F$5-Linea!$H$5))))/49.8329)^Blad1!$V$75</f>
        <v>695.83383063018471</v>
      </c>
    </row>
    <row r="109" spans="2:17" x14ac:dyDescent="0.2">
      <c r="C109" s="74">
        <v>600</v>
      </c>
      <c r="D109" s="21">
        <f>($C109/1000)*Blad1!$E$96*(((Linea!$D$5-Linea!$F$5)/(LN((Linea!$D$5-Linea!$H$5)/(Linea!$F$5-Linea!$H$5))))/49.8329)^Blad1!$F$96</f>
        <v>416.87743059151279</v>
      </c>
      <c r="E109" s="21">
        <f>($C109/1000)*Blad1!$G$96*(((Linea!$D$5-Linea!$F$5)/(LN((Linea!$D$5-Linea!$H$5)/(Linea!$F$5-Linea!$H$5))))/49.8329)^Blad1!$H$96</f>
        <v>620.02331461491826</v>
      </c>
      <c r="F109" s="45">
        <f>($C109/1000)*Blad1!$I$96*(((Linea!$D$5-Linea!$F$5)/(LN((Linea!$D$5-Linea!$H$5)/(Linea!$F$5-Linea!$H$5))))/49.8329)^Blad1!$J$96</f>
        <v>873.3205680591517</v>
      </c>
      <c r="G109" s="66"/>
      <c r="H109" s="74">
        <v>600</v>
      </c>
      <c r="I109" s="78">
        <f>($C109/1000)*Blad1!$C$54*(((Linea!$D$5-Linea!$F$5)/(LN((Linea!$D$5-Linea!$H$5)/(Linea!$F$5-Linea!$H$5))))/49.8329)^Blad1!$D$54</f>
        <v>0</v>
      </c>
      <c r="J109" s="55">
        <f>($C109/1000)*Blad1!$Q$96*(((Linea!$D$5-Linea!$F$5)/(LN((Linea!$D$5-Linea!$H$5)/(Linea!$F$5-Linea!$H$5))))/49.8329)^Blad1!$R$96</f>
        <v>500.85900312003236</v>
      </c>
      <c r="K109" s="55">
        <f>($C109/1000)*Blad1!$S$96*(((Linea!$D$5-Linea!$F$5)/(LN((Linea!$D$5-Linea!$H$5)/(Linea!$F$5-Linea!$H$5))))/49.8329)^Blad1!$T$96</f>
        <v>758.03436147450782</v>
      </c>
      <c r="L109" s="56">
        <f>($C109/1000)*Blad1!$U$96*(((Linea!$D$5-Linea!$F$5)/(LN((Linea!$D$5-Linea!$H$5)/(Linea!$F$5-Linea!$H$5))))/49.8329)^Blad1!$V$96</f>
        <v>1055.081448923532</v>
      </c>
    </row>
    <row r="110" spans="2:17" x14ac:dyDescent="0.2">
      <c r="C110" s="74">
        <v>700</v>
      </c>
      <c r="D110" s="21">
        <f>($C110/1000)*Blad1!$E$96*(((Linea!$D$5-Linea!$F$5)/(LN((Linea!$D$5-Linea!$H$5)/(Linea!$F$5-Linea!$H$5))))/49.8329)^Blad1!$F$96</f>
        <v>486.35700235676489</v>
      </c>
      <c r="E110" s="21">
        <f>($C110/1000)*Blad1!$G$96*(((Linea!$D$5-Linea!$F$5)/(LN((Linea!$D$5-Linea!$H$5)/(Linea!$F$5-Linea!$H$5))))/49.8329)^Blad1!$H$96</f>
        <v>723.36053371740456</v>
      </c>
      <c r="F110" s="45">
        <f>($C110/1000)*Blad1!$I$96*(((Linea!$D$5-Linea!$F$5)/(LN((Linea!$D$5-Linea!$H$5)/(Linea!$F$5-Linea!$H$5))))/49.8329)^Blad1!$J$96</f>
        <v>1018.8739960690103</v>
      </c>
      <c r="G110" s="66"/>
      <c r="H110" s="74">
        <v>700</v>
      </c>
      <c r="I110" s="78">
        <f>($C110/1000)*Blad1!$C$54*(((Linea!$D$5-Linea!$F$5)/(LN((Linea!$D$5-Linea!$H$5)/(Linea!$F$5-Linea!$H$5))))/49.8329)^Blad1!$D$54</f>
        <v>0</v>
      </c>
      <c r="J110" s="55">
        <f>($C110/1000)*Blad1!$Q$96*(((Linea!$D$5-Linea!$F$5)/(LN((Linea!$D$5-Linea!$H$5)/(Linea!$F$5-Linea!$H$5))))/49.8329)^Blad1!$R$96</f>
        <v>584.3355036400377</v>
      </c>
      <c r="K110" s="55">
        <f>($C110/1000)*Blad1!$S$96*(((Linea!$D$5-Linea!$F$5)/(LN((Linea!$D$5-Linea!$H$5)/(Linea!$F$5-Linea!$H$5))))/49.8329)^Blad1!$T$96</f>
        <v>884.37342172025899</v>
      </c>
      <c r="L110" s="56">
        <f>($C110/1000)*Blad1!$U$96*(((Linea!$D$5-Linea!$F$5)/(LN((Linea!$D$5-Linea!$H$5)/(Linea!$F$5-Linea!$H$5))))/49.8329)^Blad1!$V$96</f>
        <v>1230.9283570774539</v>
      </c>
    </row>
    <row r="111" spans="2:17" x14ac:dyDescent="0.2">
      <c r="C111" s="74">
        <v>800</v>
      </c>
      <c r="D111" s="21">
        <f>($C111/1000)*Blad1!$E$96*(((Linea!$D$5-Linea!$F$5)/(LN((Linea!$D$5-Linea!$H$5)/(Linea!$F$5-Linea!$H$5))))/49.8329)^Blad1!$F$96</f>
        <v>555.83657412201705</v>
      </c>
      <c r="E111" s="21">
        <f>($C111/1000)*Blad1!$G$96*(((Linea!$D$5-Linea!$F$5)/(LN((Linea!$D$5-Linea!$H$5)/(Linea!$F$5-Linea!$H$5))))/49.8329)^Blad1!$H$96</f>
        <v>826.69775281989121</v>
      </c>
      <c r="F111" s="45">
        <f>($C111/1000)*Blad1!$I$96*(((Linea!$D$5-Linea!$F$5)/(LN((Linea!$D$5-Linea!$H$5)/(Linea!$F$5-Linea!$H$5))))/49.8329)^Blad1!$J$96</f>
        <v>1164.4274240788691</v>
      </c>
      <c r="G111" s="66"/>
      <c r="H111" s="74">
        <v>800</v>
      </c>
      <c r="I111" s="78">
        <f>($C111/1000)*Blad1!$C$54*(((Linea!$D$5-Linea!$F$5)/(LN((Linea!$D$5-Linea!$H$5)/(Linea!$F$5-Linea!$H$5))))/49.8329)^Blad1!$D$54</f>
        <v>0</v>
      </c>
      <c r="J111" s="55">
        <f>($C111/1000)*Blad1!$Q$96*(((Linea!$D$5-Linea!$F$5)/(LN((Linea!$D$5-Linea!$H$5)/(Linea!$F$5-Linea!$H$5))))/49.8329)^Blad1!$R$96</f>
        <v>667.81200416004322</v>
      </c>
      <c r="K111" s="55">
        <f>($C111/1000)*Blad1!$S$96*(((Linea!$D$5-Linea!$F$5)/(LN((Linea!$D$5-Linea!$H$5)/(Linea!$F$5-Linea!$H$5))))/49.8329)^Blad1!$T$96</f>
        <v>1010.7124819660104</v>
      </c>
      <c r="L111" s="56">
        <f>($C111/1000)*Blad1!$U$96*(((Linea!$D$5-Linea!$F$5)/(LN((Linea!$D$5-Linea!$H$5)/(Linea!$F$5-Linea!$H$5))))/49.8329)^Blad1!$V$96</f>
        <v>1406.7752652313761</v>
      </c>
    </row>
    <row r="112" spans="2:17" x14ac:dyDescent="0.2">
      <c r="C112" s="74">
        <v>900</v>
      </c>
      <c r="D112" s="21">
        <f>($C112/1000)*Blad1!$E$96*(((Linea!$D$5-Linea!$F$5)/(LN((Linea!$D$5-Linea!$H$5)/(Linea!$F$5-Linea!$H$5))))/49.8329)^Blad1!$F$96</f>
        <v>625.31614588726927</v>
      </c>
      <c r="E112" s="21">
        <f>($C112/1000)*Blad1!$G$96*(((Linea!$D$5-Linea!$F$5)/(LN((Linea!$D$5-Linea!$H$5)/(Linea!$F$5-Linea!$H$5))))/49.8329)^Blad1!$H$96</f>
        <v>930.03497192237751</v>
      </c>
      <c r="F112" s="45">
        <f>($C112/1000)*Blad1!$I$96*(((Linea!$D$5-Linea!$F$5)/(LN((Linea!$D$5-Linea!$H$5)/(Linea!$F$5-Linea!$H$5))))/49.8329)^Blad1!$J$96</f>
        <v>1309.9808520887275</v>
      </c>
      <c r="G112" s="66"/>
      <c r="H112" s="74">
        <v>900</v>
      </c>
      <c r="I112" s="78">
        <f>($C112/1000)*Blad1!$C$54*(((Linea!$D$5-Linea!$F$5)/(LN((Linea!$D$5-Linea!$H$5)/(Linea!$F$5-Linea!$H$5))))/49.8329)^Blad1!$D$54</f>
        <v>0</v>
      </c>
      <c r="J112" s="55">
        <f>($C112/1000)*Blad1!$Q$96*(((Linea!$D$5-Linea!$F$5)/(LN((Linea!$D$5-Linea!$H$5)/(Linea!$F$5-Linea!$H$5))))/49.8329)^Blad1!$R$96</f>
        <v>751.2885046800485</v>
      </c>
      <c r="K112" s="55">
        <f>($C112/1000)*Blad1!$S$96*(((Linea!$D$5-Linea!$F$5)/(LN((Linea!$D$5-Linea!$H$5)/(Linea!$F$5-Linea!$H$5))))/49.8329)^Blad1!$T$96</f>
        <v>1137.0515422117617</v>
      </c>
      <c r="L112" s="56">
        <f>($C112/1000)*Blad1!$U$96*(((Linea!$D$5-Linea!$F$5)/(LN((Linea!$D$5-Linea!$H$5)/(Linea!$F$5-Linea!$H$5))))/49.8329)^Blad1!$V$96</f>
        <v>1582.6221733852981</v>
      </c>
    </row>
    <row r="113" spans="3:12" x14ac:dyDescent="0.2">
      <c r="C113" s="74">
        <v>1000</v>
      </c>
      <c r="D113" s="21">
        <f>($C113/1000)*Blad1!$E$96*(((Linea!$D$5-Linea!$F$5)/(LN((Linea!$D$5-Linea!$H$5)/(Linea!$F$5-Linea!$H$5))))/49.8329)^Blad1!$F$96</f>
        <v>694.79571765252138</v>
      </c>
      <c r="E113" s="21">
        <f>($C113/1000)*Blad1!$G$96*(((Linea!$D$5-Linea!$F$5)/(LN((Linea!$D$5-Linea!$H$5)/(Linea!$F$5-Linea!$H$5))))/49.8329)^Blad1!$H$96</f>
        <v>1033.3721910248639</v>
      </c>
      <c r="F113" s="45">
        <f>($C113/1000)*Blad1!$I$96*(((Linea!$D$5-Linea!$F$5)/(LN((Linea!$D$5-Linea!$H$5)/(Linea!$F$5-Linea!$H$5))))/49.8329)^Blad1!$J$96</f>
        <v>1455.5342800985864</v>
      </c>
      <c r="G113" s="66"/>
      <c r="H113" s="74">
        <v>1000</v>
      </c>
      <c r="I113" s="78">
        <f>($C113/1000)*Blad1!$C$54*(((Linea!$D$5-Linea!$F$5)/(LN((Linea!$D$5-Linea!$H$5)/(Linea!$F$5-Linea!$H$5))))/49.8329)^Blad1!$D$54</f>
        <v>0</v>
      </c>
      <c r="J113" s="55">
        <f>($C113/1000)*Blad1!$Q$96*(((Linea!$D$5-Linea!$F$5)/(LN((Linea!$D$5-Linea!$H$5)/(Linea!$F$5-Linea!$H$5))))/49.8329)^Blad1!$R$96</f>
        <v>834.76500520005391</v>
      </c>
      <c r="K113" s="55">
        <f>($C113/1000)*Blad1!$S$96*(((Linea!$D$5-Linea!$F$5)/(LN((Linea!$D$5-Linea!$H$5)/(Linea!$F$5-Linea!$H$5))))/49.8329)^Blad1!$T$96</f>
        <v>1263.3906024575131</v>
      </c>
      <c r="L113" s="56">
        <f>($C113/1000)*Blad1!$U$96*(((Linea!$D$5-Linea!$F$5)/(LN((Linea!$D$5-Linea!$H$5)/(Linea!$F$5-Linea!$H$5))))/49.8329)^Blad1!$V$96</f>
        <v>1758.46908153922</v>
      </c>
    </row>
    <row r="114" spans="3:12" x14ac:dyDescent="0.2">
      <c r="C114" s="74">
        <v>1100</v>
      </c>
      <c r="D114" s="21">
        <f>($C114/1000)*Blad1!$E$96*(((Linea!$D$5-Linea!$F$5)/(LN((Linea!$D$5-Linea!$H$5)/(Linea!$F$5-Linea!$H$5))))/49.8329)^Blad1!$F$96</f>
        <v>764.27528941777359</v>
      </c>
      <c r="E114" s="21">
        <f>($C114/1000)*Blad1!$G$96*(((Linea!$D$5-Linea!$F$5)/(LN((Linea!$D$5-Linea!$H$5)/(Linea!$F$5-Linea!$H$5))))/49.8329)^Blad1!$H$96</f>
        <v>1136.7094101273503</v>
      </c>
      <c r="F114" s="45">
        <f>($C114/1000)*Blad1!$I$96*(((Linea!$D$5-Linea!$F$5)/(LN((Linea!$D$5-Linea!$H$5)/(Linea!$F$5-Linea!$H$5))))/49.8329)^Blad1!$J$96</f>
        <v>1601.087708108445</v>
      </c>
      <c r="G114" s="66"/>
      <c r="H114" s="74">
        <v>1100</v>
      </c>
      <c r="I114" s="78">
        <f>($C114/1000)*Blad1!$C$54*(((Linea!$D$5-Linea!$F$5)/(LN((Linea!$D$5-Linea!$H$5)/(Linea!$F$5-Linea!$H$5))))/49.8329)^Blad1!$D$54</f>
        <v>0</v>
      </c>
      <c r="J114" s="55">
        <f>($C114/1000)*Blad1!$Q$96*(((Linea!$D$5-Linea!$F$5)/(LN((Linea!$D$5-Linea!$H$5)/(Linea!$F$5-Linea!$H$5))))/49.8329)^Blad1!$R$96</f>
        <v>918.24150572005942</v>
      </c>
      <c r="K114" s="55">
        <f>($C114/1000)*Blad1!$S$96*(((Linea!$D$5-Linea!$F$5)/(LN((Linea!$D$5-Linea!$H$5)/(Linea!$F$5-Linea!$H$5))))/49.8329)^Blad1!$T$96</f>
        <v>1389.7296627032645</v>
      </c>
      <c r="L114" s="56">
        <f>($C114/1000)*Blad1!$U$96*(((Linea!$D$5-Linea!$F$5)/(LN((Linea!$D$5-Linea!$H$5)/(Linea!$F$5-Linea!$H$5))))/49.8329)^Blad1!$V$96</f>
        <v>1934.3159896931422</v>
      </c>
    </row>
    <row r="115" spans="3:12" x14ac:dyDescent="0.2">
      <c r="C115" s="74">
        <v>1200</v>
      </c>
      <c r="D115" s="21">
        <f>($C115/1000)*Blad1!$E$96*(((Linea!$D$5-Linea!$F$5)/(LN((Linea!$D$5-Linea!$H$5)/(Linea!$F$5-Linea!$H$5))))/49.8329)^Blad1!$F$96</f>
        <v>833.75486118302558</v>
      </c>
      <c r="E115" s="21">
        <f>($C115/1000)*Blad1!$G$96*(((Linea!$D$5-Linea!$F$5)/(LN((Linea!$D$5-Linea!$H$5)/(Linea!$F$5-Linea!$H$5))))/49.8329)^Blad1!$H$96</f>
        <v>1240.0466292298365</v>
      </c>
      <c r="F115" s="45">
        <f>($C115/1000)*Blad1!$I$96*(((Linea!$D$5-Linea!$F$5)/(LN((Linea!$D$5-Linea!$H$5)/(Linea!$F$5-Linea!$H$5))))/49.8329)^Blad1!$J$96</f>
        <v>1746.6411361183034</v>
      </c>
      <c r="G115" s="66"/>
      <c r="H115" s="74">
        <v>1200</v>
      </c>
      <c r="I115" s="78">
        <f>($C115/1000)*Blad1!$C$54*(((Linea!$D$5-Linea!$F$5)/(LN((Linea!$D$5-Linea!$H$5)/(Linea!$F$5-Linea!$H$5))))/49.8329)^Blad1!$D$54</f>
        <v>0</v>
      </c>
      <c r="J115" s="55">
        <f>($C115/1000)*Blad1!$Q$96*(((Linea!$D$5-Linea!$F$5)/(LN((Linea!$D$5-Linea!$H$5)/(Linea!$F$5-Linea!$H$5))))/49.8329)^Blad1!$R$96</f>
        <v>1001.7180062400647</v>
      </c>
      <c r="K115" s="55">
        <f>($C115/1000)*Blad1!$S$96*(((Linea!$D$5-Linea!$F$5)/(LN((Linea!$D$5-Linea!$H$5)/(Linea!$F$5-Linea!$H$5))))/49.8329)^Blad1!$T$96</f>
        <v>1516.0687229490156</v>
      </c>
      <c r="L115" s="56">
        <f>($C115/1000)*Blad1!$U$96*(((Linea!$D$5-Linea!$F$5)/(LN((Linea!$D$5-Linea!$H$5)/(Linea!$F$5-Linea!$H$5))))/49.8329)^Blad1!$V$96</f>
        <v>2110.162897847064</v>
      </c>
    </row>
    <row r="116" spans="3:12" x14ac:dyDescent="0.2">
      <c r="C116" s="74">
        <v>1400</v>
      </c>
      <c r="D116" s="21">
        <f>($C116/1000)*Blad1!$E$96*(((Linea!$D$5-Linea!$F$5)/(LN((Linea!$D$5-Linea!$H$5)/(Linea!$F$5-Linea!$H$5))))/49.8329)^Blad1!$F$96</f>
        <v>972.71400471352979</v>
      </c>
      <c r="E116" s="21">
        <f>($C116/1000)*Blad1!$G$96*(((Linea!$D$5-Linea!$F$5)/(LN((Linea!$D$5-Linea!$H$5)/(Linea!$F$5-Linea!$H$5))))/49.8329)^Blad1!$H$96</f>
        <v>1446.7210674348091</v>
      </c>
      <c r="F116" s="45">
        <f>($C116/1000)*Blad1!$I$96*(((Linea!$D$5-Linea!$F$5)/(LN((Linea!$D$5-Linea!$H$5)/(Linea!$F$5-Linea!$H$5))))/49.8329)^Blad1!$J$96</f>
        <v>2037.7479921380207</v>
      </c>
      <c r="G116" s="66"/>
      <c r="H116" s="74">
        <v>1400</v>
      </c>
      <c r="I116" s="78">
        <f>($C116/1000)*Blad1!$C$54*(((Linea!$D$5-Linea!$F$5)/(LN((Linea!$D$5-Linea!$H$5)/(Linea!$F$5-Linea!$H$5))))/49.8329)^Blad1!$D$54</f>
        <v>0</v>
      </c>
      <c r="J116" s="55">
        <f>($C116/1000)*Blad1!$Q$96*(((Linea!$D$5-Linea!$F$5)/(LN((Linea!$D$5-Linea!$H$5)/(Linea!$F$5-Linea!$H$5))))/49.8329)^Blad1!$R$96</f>
        <v>1168.6710072800754</v>
      </c>
      <c r="K116" s="55">
        <f>($C116/1000)*Blad1!$S$96*(((Linea!$D$5-Linea!$F$5)/(LN((Linea!$D$5-Linea!$H$5)/(Linea!$F$5-Linea!$H$5))))/49.8329)^Blad1!$T$96</f>
        <v>1768.746843440518</v>
      </c>
      <c r="L116" s="56">
        <f>($C116/1000)*Blad1!$U$96*(((Linea!$D$5-Linea!$F$5)/(LN((Linea!$D$5-Linea!$H$5)/(Linea!$F$5-Linea!$H$5))))/49.8329)^Blad1!$V$96</f>
        <v>2461.8567141549079</v>
      </c>
    </row>
    <row r="117" spans="3:12" hidden="1" x14ac:dyDescent="0.2">
      <c r="C117" s="74">
        <v>1600</v>
      </c>
      <c r="D117" s="21">
        <f>($C117/1000)*Blad1!$E$75*(((Linea!$D$5-Linea!$F$5)/(LN((Linea!$D$5-Linea!$H$5)/(Linea!$F$5-Linea!$H$5))))/49.8329)^Blad1!$F$75</f>
        <v>877.46189445492394</v>
      </c>
      <c r="E117" s="21">
        <f>($C117/1000)*Blad1!$G$75*(((Linea!$D$5-Linea!$F$5)/(LN((Linea!$D$5-Linea!$H$5)/(Linea!$F$5-Linea!$H$5))))/49.8329)^Blad1!$H$75</f>
        <v>1370.033882507769</v>
      </c>
      <c r="F117" s="45">
        <f>($C117/1000)*Blad1!$I$75*(((Linea!$D$5-Linea!$F$5)/(LN((Linea!$D$5-Linea!$H$5)/(Linea!$F$5-Linea!$H$5))))/49.8329)^Blad1!$J$75</f>
        <v>1906.785336646602</v>
      </c>
      <c r="G117" s="66"/>
      <c r="H117" s="74">
        <v>1600</v>
      </c>
      <c r="I117" s="78">
        <f>($C117/1000)*Blad1!$C$54*(((Linea!$D$5-Linea!$F$5)/(LN((Linea!$D$5-Linea!$H$5)/(Linea!$F$5-Linea!$H$5))))/49.8329)^Blad1!$D$54</f>
        <v>0</v>
      </c>
      <c r="J117" s="55">
        <f>($C117/1000)*Blad1!$Q$75*(((Linea!$D$5-Linea!$F$5)/(LN((Linea!$D$5-Linea!$H$5)/(Linea!$F$5-Linea!$H$5))))/49.8329)^Blad1!$R$75</f>
        <v>1122.2227244120172</v>
      </c>
      <c r="K117" s="55">
        <f>($C117/1000)*Blad1!$S$75*(((Linea!$D$5-Linea!$F$5)/(LN((Linea!$D$5-Linea!$H$5)/(Linea!$F$5-Linea!$H$5))))/49.8329)^Blad1!$T$75</f>
        <v>1676.1608408809623</v>
      </c>
      <c r="L117" s="56">
        <f>($C117/1000)*Blad1!$U$75*(((Linea!$D$5-Linea!$F$5)/(LN((Linea!$D$5-Linea!$H$5)/(Linea!$F$5-Linea!$H$5))))/49.8329)^Blad1!$V$75</f>
        <v>2226.6682580165912</v>
      </c>
    </row>
    <row r="118" spans="3:12" hidden="1" x14ac:dyDescent="0.2">
      <c r="C118" s="74">
        <v>1800</v>
      </c>
      <c r="D118" s="21">
        <f>($C118/1000)*Blad1!$E$75*(((Linea!$D$5-Linea!$F$5)/(LN((Linea!$D$5-Linea!$H$5)/(Linea!$F$5-Linea!$H$5))))/49.8329)^Blad1!$F$75</f>
        <v>987.14463126178953</v>
      </c>
      <c r="E118" s="21">
        <f>($C118/1000)*Blad1!$G$75*(((Linea!$D$5-Linea!$F$5)/(LN((Linea!$D$5-Linea!$H$5)/(Linea!$F$5-Linea!$H$5))))/49.8329)^Blad1!$H$75</f>
        <v>1541.2881178212401</v>
      </c>
      <c r="F118" s="45">
        <f>($C118/1000)*Blad1!$I$75*(((Linea!$D$5-Linea!$F$5)/(LN((Linea!$D$5-Linea!$H$5)/(Linea!$F$5-Linea!$H$5))))/49.8329)^Blad1!$J$75</f>
        <v>2145.1335037274271</v>
      </c>
      <c r="G118" s="66"/>
      <c r="H118" s="74">
        <v>1800</v>
      </c>
      <c r="I118" s="78">
        <f>($C118/1000)*Blad1!$C$54*(((Linea!$D$5-Linea!$F$5)/(LN((Linea!$D$5-Linea!$H$5)/(Linea!$F$5-Linea!$H$5))))/49.8329)^Blad1!$D$54</f>
        <v>0</v>
      </c>
      <c r="J118" s="55">
        <f>($C118/1000)*Blad1!$Q$75*(((Linea!$D$5-Linea!$F$5)/(LN((Linea!$D$5-Linea!$H$5)/(Linea!$F$5-Linea!$H$5))))/49.8329)^Blad1!$R$75</f>
        <v>1262.5005649635195</v>
      </c>
      <c r="K118" s="55">
        <f>($C118/1000)*Blad1!$S$75*(((Linea!$D$5-Linea!$F$5)/(LN((Linea!$D$5-Linea!$H$5)/(Linea!$F$5-Linea!$H$5))))/49.8329)^Blad1!$T$75</f>
        <v>1885.6809459910826</v>
      </c>
      <c r="L118" s="56">
        <f>($C118/1000)*Blad1!$U$75*(((Linea!$D$5-Linea!$F$5)/(LN((Linea!$D$5-Linea!$H$5)/(Linea!$F$5-Linea!$H$5))))/49.8329)^Blad1!$V$75</f>
        <v>2505.001790268665</v>
      </c>
    </row>
    <row r="119" spans="3:12" hidden="1" x14ac:dyDescent="0.2">
      <c r="C119" s="74">
        <v>2000</v>
      </c>
      <c r="D119" s="21">
        <f>($C119/1000)*Blad1!$E$75*(((Linea!$D$5-Linea!$F$5)/(LN((Linea!$D$5-Linea!$H$5)/(Linea!$F$5-Linea!$H$5))))/49.8329)^Blad1!$F$75</f>
        <v>1096.827368068655</v>
      </c>
      <c r="E119" s="21">
        <f>($C119/1000)*Blad1!$G$75*(((Linea!$D$5-Linea!$F$5)/(LN((Linea!$D$5-Linea!$H$5)/(Linea!$F$5-Linea!$H$5))))/49.8329)^Blad1!$H$75</f>
        <v>1712.542353134711</v>
      </c>
      <c r="F119" s="45">
        <f>($C119/1000)*Blad1!$I$75*(((Linea!$D$5-Linea!$F$5)/(LN((Linea!$D$5-Linea!$H$5)/(Linea!$F$5-Linea!$H$5))))/49.8329)^Blad1!$J$75</f>
        <v>2383.4816708082521</v>
      </c>
      <c r="G119" s="66"/>
      <c r="H119" s="74">
        <v>2000</v>
      </c>
      <c r="I119" s="78">
        <f>($C119/1000)*Blad1!$C$54*(((Linea!$D$5-Linea!$F$5)/(LN((Linea!$D$5-Linea!$H$5)/(Linea!$F$5-Linea!$H$5))))/49.8329)^Blad1!$D$54</f>
        <v>0</v>
      </c>
      <c r="J119" s="55">
        <f>($C119/1000)*Blad1!$Q$75*(((Linea!$D$5-Linea!$F$5)/(LN((Linea!$D$5-Linea!$H$5)/(Linea!$F$5-Linea!$H$5))))/49.8329)^Blad1!$R$75</f>
        <v>1402.7784055150214</v>
      </c>
      <c r="K119" s="55">
        <f>($C119/1000)*Blad1!$S$75*(((Linea!$D$5-Linea!$F$5)/(LN((Linea!$D$5-Linea!$H$5)/(Linea!$F$5-Linea!$H$5))))/49.8329)^Blad1!$T$75</f>
        <v>2095.2010511012027</v>
      </c>
      <c r="L119" s="56">
        <f>($C119/1000)*Blad1!$U$75*(((Linea!$D$5-Linea!$F$5)/(LN((Linea!$D$5-Linea!$H$5)/(Linea!$F$5-Linea!$H$5))))/49.8329)^Blad1!$V$75</f>
        <v>2783.3353225207388</v>
      </c>
    </row>
    <row r="120" spans="3:12" hidden="1" x14ac:dyDescent="0.2">
      <c r="C120" s="74">
        <v>2200</v>
      </c>
      <c r="D120" s="21">
        <f>($C120/1000)*Blad1!$E$75*(((Linea!$D$5-Linea!$F$5)/(LN((Linea!$D$5-Linea!$H$5)/(Linea!$F$5-Linea!$H$5))))/49.8329)^Blad1!$F$75</f>
        <v>1206.5101048755205</v>
      </c>
      <c r="E120" s="21">
        <f>($C120/1000)*Blad1!$G$75*(((Linea!$D$5-Linea!$F$5)/(LN((Linea!$D$5-Linea!$H$5)/(Linea!$F$5-Linea!$H$5))))/49.8329)^Blad1!$H$75</f>
        <v>1883.7965884481823</v>
      </c>
      <c r="F120" s="45">
        <f>($C120/1000)*Blad1!$I$75*(((Linea!$D$5-Linea!$F$5)/(LN((Linea!$D$5-Linea!$H$5)/(Linea!$F$5-Linea!$H$5))))/49.8329)^Blad1!$J$75</f>
        <v>2621.8298378890777</v>
      </c>
      <c r="G120" s="66"/>
      <c r="H120" s="74">
        <v>2200</v>
      </c>
      <c r="I120" s="78"/>
      <c r="J120" s="55">
        <f>($C120/1000)*Blad1!$Q$75*(((Linea!$D$5-Linea!$F$5)/(LN((Linea!$D$5-Linea!$H$5)/(Linea!$F$5-Linea!$H$5))))/49.8329)^Blad1!$R$75</f>
        <v>1543.0562460665237</v>
      </c>
      <c r="K120" s="55">
        <f>($C120/1000)*Blad1!$S$75*(((Linea!$D$5-Linea!$F$5)/(LN((Linea!$D$5-Linea!$H$5)/(Linea!$F$5-Linea!$H$5))))/49.8329)^Blad1!$T$75</f>
        <v>2304.7211562113234</v>
      </c>
      <c r="L120" s="56">
        <f>($C120/1000)*Blad1!$U$75*(((Linea!$D$5-Linea!$F$5)/(LN((Linea!$D$5-Linea!$H$5)/(Linea!$F$5-Linea!$H$5))))/49.8329)^Blad1!$V$75</f>
        <v>3061.6688547728131</v>
      </c>
    </row>
    <row r="121" spans="3:12" hidden="1" x14ac:dyDescent="0.2">
      <c r="C121" s="74">
        <v>2400</v>
      </c>
      <c r="D121" s="21">
        <f>($C121/1000)*Blad1!$E$75*(((Linea!$D$5-Linea!$F$5)/(LN((Linea!$D$5-Linea!$H$5)/(Linea!$F$5-Linea!$H$5))))/49.8329)^Blad1!$F$75</f>
        <v>1316.1928416823857</v>
      </c>
      <c r="E121" s="21">
        <f>($C121/1000)*Blad1!$G$75*(((Linea!$D$5-Linea!$F$5)/(LN((Linea!$D$5-Linea!$H$5)/(Linea!$F$5-Linea!$H$5))))/49.8329)^Blad1!$H$75</f>
        <v>2055.0508237616532</v>
      </c>
      <c r="F121" s="45">
        <f>($C121/1000)*Blad1!$I$75*(((Linea!$D$5-Linea!$F$5)/(LN((Linea!$D$5-Linea!$H$5)/(Linea!$F$5-Linea!$H$5))))/49.8329)^Blad1!$J$75</f>
        <v>2860.1780049699028</v>
      </c>
      <c r="G121" s="66"/>
      <c r="H121" s="74">
        <v>2400</v>
      </c>
      <c r="I121" s="78">
        <f>($C121/1000)*Blad1!$C$54*(((Linea!$D$5-Linea!$F$5)/(LN((Linea!$D$5-Linea!$H$5)/(Linea!$F$5-Linea!$H$5))))/49.8329)^Blad1!$D$54</f>
        <v>0</v>
      </c>
      <c r="J121" s="55">
        <f>($C121/1000)*Blad1!$Q$75*(((Linea!$D$5-Linea!$F$5)/(LN((Linea!$D$5-Linea!$H$5)/(Linea!$F$5-Linea!$H$5))))/49.8329)^Blad1!$R$75</f>
        <v>1683.3340866180258</v>
      </c>
      <c r="K121" s="55">
        <f>($C121/1000)*Blad1!$S$75*(((Linea!$D$5-Linea!$F$5)/(LN((Linea!$D$5-Linea!$H$5)/(Linea!$F$5-Linea!$H$5))))/49.8329)^Blad1!$T$75</f>
        <v>2514.2412613214433</v>
      </c>
      <c r="L121" s="56">
        <f>($C121/1000)*Blad1!$U$75*(((Linea!$D$5-Linea!$F$5)/(LN((Linea!$D$5-Linea!$H$5)/(Linea!$F$5-Linea!$H$5))))/49.8329)^Blad1!$V$75</f>
        <v>3340.0023870248865</v>
      </c>
    </row>
    <row r="122" spans="3:12" hidden="1" x14ac:dyDescent="0.2">
      <c r="C122" s="74">
        <v>2600</v>
      </c>
      <c r="D122" s="21">
        <f>($C122/1000)*Blad1!$E$75*(((Linea!$D$5-Linea!$F$5)/(LN((Linea!$D$5-Linea!$H$5)/(Linea!$F$5-Linea!$H$5))))/49.8329)^Blad1!$F$75</f>
        <v>1425.8755784892514</v>
      </c>
      <c r="E122" s="21">
        <f>($C122/1000)*Blad1!$G$75*(((Linea!$D$5-Linea!$F$5)/(LN((Linea!$D$5-Linea!$H$5)/(Linea!$F$5-Linea!$H$5))))/49.8329)^Blad1!$H$75</f>
        <v>2226.3050590751245</v>
      </c>
      <c r="F122" s="45">
        <f>($C122/1000)*Blad1!$I$75*(((Linea!$D$5-Linea!$F$5)/(LN((Linea!$D$5-Linea!$H$5)/(Linea!$F$5-Linea!$H$5))))/49.8329)^Blad1!$J$75</f>
        <v>3098.5261720507278</v>
      </c>
      <c r="G122" s="66"/>
      <c r="H122" s="74">
        <v>2600</v>
      </c>
      <c r="I122" s="78"/>
      <c r="J122" s="55">
        <f>($C122/1000)*Blad1!$Q$75*(((Linea!$D$5-Linea!$F$5)/(LN((Linea!$D$5-Linea!$H$5)/(Linea!$F$5-Linea!$H$5))))/49.8329)^Blad1!$R$75</f>
        <v>1823.6119271695279</v>
      </c>
      <c r="K122" s="55">
        <f>($C122/1000)*Blad1!$S$75*(((Linea!$D$5-Linea!$F$5)/(LN((Linea!$D$5-Linea!$H$5)/(Linea!$F$5-Linea!$H$5))))/49.8329)^Blad1!$T$75</f>
        <v>2723.7613664315636</v>
      </c>
      <c r="L122" s="56">
        <f>($C122/1000)*Blad1!$U$75*(((Linea!$D$5-Linea!$F$5)/(LN((Linea!$D$5-Linea!$H$5)/(Linea!$F$5-Linea!$H$5))))/49.8329)^Blad1!$V$75</f>
        <v>3618.3359192769603</v>
      </c>
    </row>
    <row r="123" spans="3:12" hidden="1" x14ac:dyDescent="0.2">
      <c r="C123" s="74">
        <v>2800</v>
      </c>
      <c r="D123" s="21">
        <f>($C123/1000)*Blad1!$E$75*(((Linea!$D$5-Linea!$F$5)/(LN((Linea!$D$5-Linea!$H$5)/(Linea!$F$5-Linea!$H$5))))/49.8329)^Blad1!$F$75</f>
        <v>1535.5583152961169</v>
      </c>
      <c r="E123" s="21">
        <f>($C123/1000)*Blad1!$G$75*(((Linea!$D$5-Linea!$F$5)/(LN((Linea!$D$5-Linea!$H$5)/(Linea!$F$5-Linea!$H$5))))/49.8329)^Blad1!$H$75</f>
        <v>2397.5592943885954</v>
      </c>
      <c r="F123" s="45">
        <f>($C123/1000)*Blad1!$I$75*(((Linea!$D$5-Linea!$F$5)/(LN((Linea!$D$5-Linea!$H$5)/(Linea!$F$5-Linea!$H$5))))/49.8329)^Blad1!$J$75</f>
        <v>3336.8743391315529</v>
      </c>
      <c r="G123" s="66"/>
      <c r="H123" s="74">
        <v>2800</v>
      </c>
      <c r="I123" s="78">
        <f>($C123/1000)*Blad1!$C$54*(((Linea!$D$5-Linea!$F$5)/(LN((Linea!$D$5-Linea!$H$5)/(Linea!$F$5-Linea!$H$5))))/49.8329)^Blad1!$D$54</f>
        <v>0</v>
      </c>
      <c r="J123" s="55">
        <f>($C123/1000)*Blad1!$Q$75*(((Linea!$D$5-Linea!$F$5)/(LN((Linea!$D$5-Linea!$H$5)/(Linea!$F$5-Linea!$H$5))))/49.8329)^Blad1!$R$75</f>
        <v>1963.88976772103</v>
      </c>
      <c r="K123" s="55">
        <f>($C123/1000)*Blad1!$S$75*(((Linea!$D$5-Linea!$F$5)/(LN((Linea!$D$5-Linea!$H$5)/(Linea!$F$5-Linea!$H$5))))/49.8329)^Blad1!$T$75</f>
        <v>2933.2814715416839</v>
      </c>
      <c r="L123" s="56">
        <f>($C123/1000)*Blad1!$U$75*(((Linea!$D$5-Linea!$F$5)/(LN((Linea!$D$5-Linea!$H$5)/(Linea!$F$5-Linea!$H$5))))/49.8329)^Blad1!$V$75</f>
        <v>3896.6694515290337</v>
      </c>
    </row>
    <row r="125" spans="3:12" x14ac:dyDescent="0.2">
      <c r="C125" s="81" t="s">
        <v>9</v>
      </c>
    </row>
    <row r="126" spans="3:12" x14ac:dyDescent="0.2">
      <c r="C126" s="81" t="s">
        <v>10</v>
      </c>
    </row>
  </sheetData>
  <sheetProtection algorithmName="SHA-512" hashValue="tEVFw+AgcpUqAv92YHIFWZewO0iIBQTcz4RpTHqvTfsaxtj0dEJQg6kOE3ZjYsN5xuzAuiavOsQmRHua3IucjQ==" saltValue="T/QTXqWqD0hSBnam/7B1bQ==" spinCount="100000" sheet="1" objects="1" scenarios="1" selectLockedCells="1"/>
  <mergeCells count="36">
    <mergeCell ref="D105:F105"/>
    <mergeCell ref="I105:L105"/>
    <mergeCell ref="D106:F106"/>
    <mergeCell ref="I106:L106"/>
    <mergeCell ref="C104:F104"/>
    <mergeCell ref="H104:L104"/>
    <mergeCell ref="C81:F81"/>
    <mergeCell ref="H81:L81"/>
    <mergeCell ref="D82:F82"/>
    <mergeCell ref="I82:L82"/>
    <mergeCell ref="D83:F83"/>
    <mergeCell ref="I83:L83"/>
    <mergeCell ref="C12:F12"/>
    <mergeCell ref="C35:F35"/>
    <mergeCell ref="D13:F13"/>
    <mergeCell ref="D14:F14"/>
    <mergeCell ref="C58:F58"/>
    <mergeCell ref="D36:F36"/>
    <mergeCell ref="D59:F59"/>
    <mergeCell ref="D60:F60"/>
    <mergeCell ref="D37:F37"/>
    <mergeCell ref="H35:L35"/>
    <mergeCell ref="I36:L36"/>
    <mergeCell ref="I37:L37"/>
    <mergeCell ref="H58:L58"/>
    <mergeCell ref="I59:L59"/>
    <mergeCell ref="I60:L60"/>
    <mergeCell ref="N12:Q12"/>
    <mergeCell ref="O13:Q13"/>
    <mergeCell ref="O14:Q14"/>
    <mergeCell ref="O60:Q60"/>
    <mergeCell ref="N35:Q35"/>
    <mergeCell ref="O36:Q36"/>
    <mergeCell ref="O37:Q37"/>
    <mergeCell ref="N58:Q58"/>
    <mergeCell ref="O59:Q59"/>
  </mergeCells>
  <phoneticPr fontId="2" type="noConversion"/>
  <pageMargins left="0.75" right="0.75" top="1" bottom="1" header="0.5" footer="0.5"/>
  <pageSetup paperSize="9" scale="6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AG156"/>
  <sheetViews>
    <sheetView topLeftCell="A79" zoomScale="90" zoomScaleNormal="90" workbookViewId="0">
      <selection activeCell="F75" sqref="F75"/>
    </sheetView>
  </sheetViews>
  <sheetFormatPr defaultRowHeight="12.75" x14ac:dyDescent="0.2"/>
  <cols>
    <col min="1" max="1" width="7.42578125" customWidth="1"/>
    <col min="2" max="2" width="6.7109375" customWidth="1"/>
    <col min="3" max="3" width="12.85546875" style="7" customWidth="1"/>
    <col min="4" max="4" width="9.28515625" customWidth="1"/>
    <col min="5" max="5" width="14.28515625" customWidth="1"/>
    <col min="7" max="7" width="14.28515625" customWidth="1"/>
    <col min="8" max="8" width="9" customWidth="1"/>
    <col min="9" max="9" width="14.85546875" customWidth="1"/>
    <col min="10" max="10" width="9.140625" customWidth="1"/>
    <col min="11" max="11" width="0" hidden="1" customWidth="1"/>
    <col min="12" max="12" width="11.42578125" customWidth="1"/>
    <col min="14" max="14" width="0" hidden="1" customWidth="1"/>
    <col min="15" max="15" width="14.28515625" hidden="1" customWidth="1"/>
    <col min="16" max="16" width="0" hidden="1" customWidth="1"/>
    <col min="17" max="17" width="14.28515625" customWidth="1"/>
    <col min="19" max="19" width="14.28515625" customWidth="1"/>
    <col min="21" max="21" width="14.28515625" customWidth="1"/>
    <col min="29" max="29" width="8.7109375" customWidth="1"/>
    <col min="31" max="31" width="10.140625" customWidth="1"/>
  </cols>
  <sheetData>
    <row r="1" spans="1:33" x14ac:dyDescent="0.2">
      <c r="C1" s="9"/>
      <c r="Y1" s="17"/>
      <c r="Z1" s="17"/>
      <c r="AA1" s="17"/>
      <c r="AB1" s="17"/>
      <c r="AC1" s="17"/>
      <c r="AD1" s="17"/>
      <c r="AE1" s="17"/>
      <c r="AF1" s="17"/>
      <c r="AG1" s="17"/>
    </row>
    <row r="2" spans="1:33" x14ac:dyDescent="0.2">
      <c r="C2" s="9"/>
      <c r="Y2" s="17"/>
      <c r="Z2" s="17"/>
      <c r="AA2" s="17"/>
      <c r="AB2" s="17"/>
      <c r="AC2" s="17"/>
      <c r="AD2" s="17"/>
      <c r="AE2" s="17"/>
      <c r="AF2" s="17"/>
      <c r="AG2" s="17"/>
    </row>
    <row r="3" spans="1:33" ht="18.75" customHeight="1" thickBot="1" x14ac:dyDescent="0.25">
      <c r="C3" s="37" t="s">
        <v>14</v>
      </c>
      <c r="Y3" s="17"/>
      <c r="Z3" s="17"/>
      <c r="AA3" s="17"/>
      <c r="AB3" s="17"/>
      <c r="AC3" s="17"/>
      <c r="AD3" s="17"/>
      <c r="AE3" s="17"/>
      <c r="AF3" s="17"/>
      <c r="AG3" s="17"/>
    </row>
    <row r="4" spans="1:33" ht="28.5" customHeight="1" x14ac:dyDescent="0.2">
      <c r="A4" s="113" t="s">
        <v>15</v>
      </c>
      <c r="B4" s="115"/>
      <c r="C4" s="117"/>
      <c r="D4" s="116"/>
      <c r="E4" s="115">
        <v>118</v>
      </c>
      <c r="F4" s="116"/>
      <c r="G4" s="115">
        <v>168</v>
      </c>
      <c r="H4" s="116"/>
      <c r="I4" s="115">
        <v>218</v>
      </c>
      <c r="J4" s="116"/>
      <c r="K4" s="48"/>
      <c r="X4" s="121"/>
      <c r="Y4" s="123"/>
      <c r="Z4" s="124"/>
      <c r="AA4" s="124"/>
      <c r="AB4" s="123"/>
      <c r="AC4" s="123"/>
      <c r="AD4" s="123"/>
      <c r="AE4" s="123"/>
      <c r="AF4" s="123"/>
      <c r="AG4" s="123"/>
    </row>
    <row r="5" spans="1:33" ht="21.75" customHeight="1" x14ac:dyDescent="0.2">
      <c r="A5" s="114"/>
      <c r="B5" s="23" t="s">
        <v>1</v>
      </c>
      <c r="C5" s="118" t="s">
        <v>3</v>
      </c>
      <c r="D5" s="119"/>
      <c r="E5" s="120" t="s">
        <v>3</v>
      </c>
      <c r="F5" s="119"/>
      <c r="G5" s="120" t="s">
        <v>3</v>
      </c>
      <c r="H5" s="119"/>
      <c r="I5" s="120" t="s">
        <v>3</v>
      </c>
      <c r="J5" s="119"/>
      <c r="K5" s="49"/>
      <c r="X5" s="121"/>
      <c r="Y5" s="125"/>
      <c r="Z5" s="126"/>
      <c r="AA5" s="126"/>
      <c r="AB5" s="126"/>
      <c r="AC5" s="126"/>
      <c r="AD5" s="126"/>
      <c r="AE5" s="126"/>
      <c r="AF5" s="126"/>
      <c r="AG5" s="126"/>
    </row>
    <row r="6" spans="1:33" ht="16.7" customHeight="1" x14ac:dyDescent="0.2">
      <c r="A6" s="114"/>
      <c r="B6" s="24" t="s">
        <v>2</v>
      </c>
      <c r="C6" s="10" t="s">
        <v>0</v>
      </c>
      <c r="D6" s="2" t="s">
        <v>11</v>
      </c>
      <c r="E6" s="11" t="s">
        <v>0</v>
      </c>
      <c r="F6" s="2" t="s">
        <v>11</v>
      </c>
      <c r="G6" s="11" t="s">
        <v>0</v>
      </c>
      <c r="H6" s="2" t="s">
        <v>11</v>
      </c>
      <c r="I6" s="11" t="s">
        <v>0</v>
      </c>
      <c r="J6" s="2" t="s">
        <v>11</v>
      </c>
      <c r="K6" s="49"/>
      <c r="X6" s="121"/>
      <c r="Y6" s="127"/>
      <c r="Z6" s="14"/>
      <c r="AA6" s="14"/>
      <c r="AB6" s="14"/>
      <c r="AC6" s="14"/>
      <c r="AD6" s="14"/>
      <c r="AE6" s="14"/>
      <c r="AF6" s="14"/>
      <c r="AG6" s="14"/>
    </row>
    <row r="7" spans="1:33" ht="16.7" customHeight="1" x14ac:dyDescent="0.2">
      <c r="A7" s="114"/>
      <c r="B7" s="26">
        <v>500</v>
      </c>
      <c r="C7" s="34">
        <f>$C$12*B7/1000</f>
        <v>0</v>
      </c>
      <c r="D7" s="3"/>
      <c r="E7" s="30">
        <f>$E$12*B7/1000</f>
        <v>284</v>
      </c>
      <c r="F7" s="3"/>
      <c r="G7" s="30">
        <f>$G$12*B7/1000</f>
        <v>519</v>
      </c>
      <c r="H7" s="28"/>
      <c r="I7" s="30">
        <f t="shared" ref="I7:I10" si="0">$I$12*B7/1000</f>
        <v>697</v>
      </c>
      <c r="J7" s="3"/>
      <c r="K7" s="49"/>
      <c r="X7" s="121"/>
      <c r="Y7" s="14"/>
      <c r="Z7" s="16"/>
      <c r="AA7" s="16"/>
      <c r="AB7" s="16"/>
      <c r="AC7" s="16"/>
      <c r="AD7" s="16"/>
      <c r="AE7" s="16"/>
      <c r="AF7" s="16"/>
      <c r="AG7" s="16"/>
    </row>
    <row r="8" spans="1:33" ht="16.7" customHeight="1" x14ac:dyDescent="0.2">
      <c r="A8" s="114"/>
      <c r="B8" s="27">
        <v>600</v>
      </c>
      <c r="C8" s="34">
        <f>$C$12*B8/1000</f>
        <v>0</v>
      </c>
      <c r="D8" s="3"/>
      <c r="E8" s="30">
        <f>$E$12*B8/1000</f>
        <v>340.8</v>
      </c>
      <c r="F8" s="3"/>
      <c r="G8" s="30">
        <f>$G$12*B8/1000</f>
        <v>622.79999999999995</v>
      </c>
      <c r="H8" s="28"/>
      <c r="I8" s="30">
        <f t="shared" si="0"/>
        <v>836.4</v>
      </c>
      <c r="J8" s="3"/>
      <c r="K8" s="49"/>
      <c r="X8" s="121"/>
      <c r="Y8" s="14"/>
      <c r="Z8" s="16"/>
      <c r="AA8" s="16"/>
      <c r="AB8" s="16"/>
      <c r="AC8" s="16"/>
      <c r="AD8" s="16"/>
      <c r="AE8" s="16"/>
      <c r="AF8" s="16"/>
      <c r="AG8" s="16"/>
    </row>
    <row r="9" spans="1:33" ht="16.7" customHeight="1" x14ac:dyDescent="0.2">
      <c r="A9" s="114"/>
      <c r="B9" s="26">
        <v>700</v>
      </c>
      <c r="C9" s="34">
        <f>$C$12*B9/1000</f>
        <v>0</v>
      </c>
      <c r="D9" s="3"/>
      <c r="E9" s="30">
        <f>$E$12*B9/1000</f>
        <v>397.6</v>
      </c>
      <c r="F9" s="3"/>
      <c r="G9" s="30">
        <f>$G$12*B9/1000</f>
        <v>726.6</v>
      </c>
      <c r="H9" s="28"/>
      <c r="I9" s="30">
        <f t="shared" si="0"/>
        <v>975.8</v>
      </c>
      <c r="J9" s="3"/>
      <c r="K9" s="49"/>
      <c r="X9" s="121"/>
      <c r="Y9" s="14"/>
      <c r="Z9" s="16"/>
      <c r="AA9" s="16"/>
      <c r="AB9" s="16"/>
      <c r="AC9" s="16"/>
      <c r="AD9" s="16"/>
      <c r="AE9" s="16"/>
      <c r="AF9" s="16"/>
      <c r="AG9" s="16"/>
    </row>
    <row r="10" spans="1:33" ht="16.7" customHeight="1" x14ac:dyDescent="0.2">
      <c r="A10" s="114"/>
      <c r="B10" s="27">
        <v>800</v>
      </c>
      <c r="C10" s="34">
        <f>$C$12*B10/1000</f>
        <v>0</v>
      </c>
      <c r="D10" s="3"/>
      <c r="E10" s="30">
        <f>$E$12*B10/1000</f>
        <v>454.4</v>
      </c>
      <c r="F10" s="3"/>
      <c r="G10" s="30">
        <f>$G$12*B10/1000</f>
        <v>830.4</v>
      </c>
      <c r="H10" s="28"/>
      <c r="I10" s="30">
        <f t="shared" si="0"/>
        <v>1115.2</v>
      </c>
      <c r="J10" s="3"/>
      <c r="K10" s="50"/>
      <c r="X10" s="121"/>
      <c r="Y10" s="14"/>
      <c r="Z10" s="16"/>
      <c r="AA10" s="16"/>
      <c r="AB10" s="16"/>
      <c r="AC10" s="16"/>
      <c r="AD10" s="16"/>
      <c r="AE10" s="16"/>
      <c r="AF10" s="16"/>
      <c r="AG10" s="16"/>
    </row>
    <row r="11" spans="1:33" ht="16.7" customHeight="1" x14ac:dyDescent="0.2">
      <c r="A11" s="114"/>
      <c r="B11" s="26">
        <v>900</v>
      </c>
      <c r="C11" s="34">
        <f>$C$12*B11/1000</f>
        <v>0</v>
      </c>
      <c r="D11" s="3"/>
      <c r="E11" s="30">
        <f>$E$12*B11/1000</f>
        <v>511.2</v>
      </c>
      <c r="F11" s="3"/>
      <c r="G11" s="30">
        <f>$G$12*B11/1000</f>
        <v>934.2</v>
      </c>
      <c r="H11" s="28"/>
      <c r="I11" s="30">
        <f>$I$12*B11/1000</f>
        <v>1254.5999999999999</v>
      </c>
      <c r="J11" s="3"/>
      <c r="K11" s="50"/>
      <c r="X11" s="121"/>
      <c r="Y11" s="14"/>
      <c r="Z11" s="16"/>
      <c r="AA11" s="16"/>
      <c r="AB11" s="16"/>
      <c r="AC11" s="16"/>
      <c r="AD11" s="16"/>
      <c r="AE11" s="16"/>
      <c r="AF11" s="16"/>
      <c r="AG11" s="16"/>
    </row>
    <row r="12" spans="1:33" ht="16.7" customHeight="1" x14ac:dyDescent="0.2">
      <c r="A12" s="114"/>
      <c r="B12" s="27">
        <v>1000</v>
      </c>
      <c r="C12" s="8">
        <v>0</v>
      </c>
      <c r="D12" s="32"/>
      <c r="E12" s="31">
        <v>568</v>
      </c>
      <c r="F12" s="32">
        <v>1.4359999999999999</v>
      </c>
      <c r="G12" s="31">
        <v>1038</v>
      </c>
      <c r="H12" s="33">
        <v>1.4239999999999999</v>
      </c>
      <c r="I12" s="31">
        <v>1394</v>
      </c>
      <c r="J12" s="32">
        <v>1.425</v>
      </c>
      <c r="K12" s="51"/>
      <c r="X12" s="121"/>
      <c r="Y12" s="14"/>
      <c r="Z12" s="16"/>
      <c r="AA12" s="128"/>
      <c r="AB12" s="16"/>
      <c r="AC12" s="128"/>
      <c r="AD12" s="16"/>
      <c r="AE12" s="128"/>
      <c r="AF12" s="16"/>
      <c r="AG12" s="128"/>
    </row>
    <row r="13" spans="1:33" ht="16.7" customHeight="1" x14ac:dyDescent="0.2">
      <c r="A13" s="114"/>
      <c r="B13" s="26">
        <v>1100</v>
      </c>
      <c r="C13" s="34">
        <f>$C$12*B13/1000</f>
        <v>0</v>
      </c>
      <c r="D13" s="3"/>
      <c r="E13" s="30">
        <f>$E$12*B13/1000</f>
        <v>624.79999999999995</v>
      </c>
      <c r="F13" s="3"/>
      <c r="G13" s="30">
        <f>$G$12*B13/1000</f>
        <v>1141.8</v>
      </c>
      <c r="H13" s="28"/>
      <c r="I13" s="30">
        <f>$I$12*$B13/1000</f>
        <v>1533.4</v>
      </c>
      <c r="J13" s="3"/>
      <c r="K13" s="52"/>
      <c r="X13" s="121"/>
      <c r="Y13" s="14"/>
      <c r="Z13" s="16"/>
      <c r="AA13" s="16"/>
      <c r="AB13" s="16"/>
      <c r="AC13" s="16"/>
      <c r="AD13" s="16"/>
      <c r="AE13" s="16"/>
      <c r="AF13" s="16"/>
      <c r="AG13" s="16"/>
    </row>
    <row r="14" spans="1:33" ht="16.7" customHeight="1" x14ac:dyDescent="0.2">
      <c r="A14" s="114"/>
      <c r="B14" s="27">
        <v>1200</v>
      </c>
      <c r="C14" s="34">
        <f t="shared" ref="C14:C22" si="1">$C$12*B14/1000</f>
        <v>0</v>
      </c>
      <c r="D14" s="3"/>
      <c r="E14" s="30">
        <f t="shared" ref="E14:E23" si="2">$E$12*B14/1000</f>
        <v>681.6</v>
      </c>
      <c r="F14" s="3"/>
      <c r="G14" s="30">
        <f t="shared" ref="G14:G23" si="3">$G$12*B14/1000</f>
        <v>1245.5999999999999</v>
      </c>
      <c r="H14" s="28"/>
      <c r="I14" s="30">
        <f t="shared" ref="I14:I23" si="4">$I$12*$B14/1000</f>
        <v>1672.8</v>
      </c>
      <c r="J14" s="3"/>
      <c r="K14" s="49"/>
      <c r="X14" s="121"/>
      <c r="Y14" s="14"/>
      <c r="Z14" s="16"/>
      <c r="AA14" s="16"/>
      <c r="AB14" s="16"/>
      <c r="AC14" s="16"/>
      <c r="AD14" s="16"/>
      <c r="AE14" s="16"/>
      <c r="AF14" s="16"/>
      <c r="AG14" s="16"/>
    </row>
    <row r="15" spans="1:33" s="13" customFormat="1" ht="16.7" customHeight="1" x14ac:dyDescent="0.2">
      <c r="A15" s="114"/>
      <c r="B15" s="38">
        <v>1400</v>
      </c>
      <c r="C15" s="34">
        <f t="shared" si="1"/>
        <v>0</v>
      </c>
      <c r="D15" s="3"/>
      <c r="E15" s="30">
        <f t="shared" si="2"/>
        <v>795.2</v>
      </c>
      <c r="F15" s="3"/>
      <c r="G15" s="30">
        <f t="shared" si="3"/>
        <v>1453.2</v>
      </c>
      <c r="H15" s="28"/>
      <c r="I15" s="30">
        <f t="shared" si="4"/>
        <v>1951.6</v>
      </c>
      <c r="J15" s="3"/>
      <c r="K15" s="49"/>
      <c r="X15" s="121"/>
      <c r="Y15" s="14"/>
      <c r="Z15" s="16"/>
      <c r="AA15" s="16"/>
      <c r="AB15" s="16"/>
      <c r="AC15" s="16"/>
      <c r="AD15" s="16"/>
      <c r="AE15" s="16"/>
      <c r="AF15" s="16"/>
      <c r="AG15" s="16"/>
    </row>
    <row r="16" spans="1:33" ht="16.7" customHeight="1" x14ac:dyDescent="0.2">
      <c r="A16" s="114"/>
      <c r="B16" s="25">
        <v>1600</v>
      </c>
      <c r="C16" s="34">
        <f t="shared" si="1"/>
        <v>0</v>
      </c>
      <c r="D16" s="3"/>
      <c r="E16" s="30">
        <f t="shared" si="2"/>
        <v>908.8</v>
      </c>
      <c r="F16" s="3"/>
      <c r="G16" s="30">
        <f t="shared" si="3"/>
        <v>1660.8</v>
      </c>
      <c r="H16" s="28"/>
      <c r="I16" s="30">
        <f t="shared" si="4"/>
        <v>2230.4</v>
      </c>
      <c r="J16" s="3"/>
      <c r="K16" s="49"/>
      <c r="X16" s="121"/>
      <c r="Y16" s="14"/>
      <c r="Z16" s="16"/>
      <c r="AA16" s="16"/>
      <c r="AB16" s="16"/>
      <c r="AC16" s="16"/>
      <c r="AD16" s="16"/>
      <c r="AE16" s="16"/>
      <c r="AF16" s="16"/>
      <c r="AG16" s="16"/>
    </row>
    <row r="17" spans="1:33" ht="16.7" customHeight="1" x14ac:dyDescent="0.2">
      <c r="A17" s="114"/>
      <c r="B17" s="38">
        <v>1800</v>
      </c>
      <c r="C17" s="34">
        <f t="shared" si="1"/>
        <v>0</v>
      </c>
      <c r="D17" s="3"/>
      <c r="E17" s="30">
        <f t="shared" si="2"/>
        <v>1022.4</v>
      </c>
      <c r="F17" s="3"/>
      <c r="G17" s="30">
        <f t="shared" si="3"/>
        <v>1868.4</v>
      </c>
      <c r="H17" s="28"/>
      <c r="I17" s="30">
        <f t="shared" si="4"/>
        <v>2509.1999999999998</v>
      </c>
      <c r="J17" s="3"/>
      <c r="K17" s="49"/>
      <c r="X17" s="121"/>
      <c r="Y17" s="14"/>
      <c r="Z17" s="16"/>
      <c r="AA17" s="16"/>
      <c r="AB17" s="16"/>
      <c r="AC17" s="16"/>
      <c r="AD17" s="16"/>
      <c r="AE17" s="16"/>
      <c r="AF17" s="16"/>
      <c r="AG17" s="16"/>
    </row>
    <row r="18" spans="1:33" ht="16.7" customHeight="1" x14ac:dyDescent="0.2">
      <c r="A18" s="114"/>
      <c r="B18" s="25">
        <v>2000</v>
      </c>
      <c r="C18" s="34">
        <f t="shared" si="1"/>
        <v>0</v>
      </c>
      <c r="D18" s="3"/>
      <c r="E18" s="30">
        <f t="shared" si="2"/>
        <v>1136</v>
      </c>
      <c r="F18" s="3"/>
      <c r="G18" s="30">
        <f t="shared" si="3"/>
        <v>2076</v>
      </c>
      <c r="H18" s="28"/>
      <c r="I18" s="30">
        <f t="shared" si="4"/>
        <v>2788</v>
      </c>
      <c r="J18" s="3"/>
      <c r="K18" s="49"/>
      <c r="X18" s="121"/>
      <c r="Y18" s="14"/>
      <c r="Z18" s="16"/>
      <c r="AA18" s="16"/>
      <c r="AB18" s="16"/>
      <c r="AC18" s="16"/>
      <c r="AD18" s="16"/>
      <c r="AE18" s="16"/>
      <c r="AF18" s="16"/>
      <c r="AG18" s="16"/>
    </row>
    <row r="19" spans="1:33" s="13" customFormat="1" ht="16.7" customHeight="1" x14ac:dyDescent="0.2">
      <c r="A19" s="114"/>
      <c r="B19" s="38">
        <v>2200</v>
      </c>
      <c r="C19" s="34"/>
      <c r="D19" s="3"/>
      <c r="E19" s="30">
        <f t="shared" si="2"/>
        <v>1249.5999999999999</v>
      </c>
      <c r="F19" s="3"/>
      <c r="G19" s="30">
        <f t="shared" si="3"/>
        <v>2283.6</v>
      </c>
      <c r="H19" s="28"/>
      <c r="I19" s="30">
        <f t="shared" si="4"/>
        <v>3066.8</v>
      </c>
      <c r="J19" s="3"/>
      <c r="K19" s="49"/>
      <c r="X19" s="121"/>
      <c r="Y19" s="14"/>
      <c r="Z19" s="16"/>
      <c r="AA19" s="16"/>
      <c r="AB19" s="16"/>
      <c r="AC19" s="16"/>
      <c r="AD19" s="16"/>
      <c r="AE19" s="16"/>
      <c r="AF19" s="16"/>
      <c r="AG19" s="16"/>
    </row>
    <row r="20" spans="1:33" ht="16.7" customHeight="1" x14ac:dyDescent="0.2">
      <c r="A20" s="114"/>
      <c r="B20" s="25">
        <v>2400</v>
      </c>
      <c r="C20" s="34">
        <f t="shared" si="1"/>
        <v>0</v>
      </c>
      <c r="D20" s="3"/>
      <c r="E20" s="30">
        <f t="shared" si="2"/>
        <v>1363.2</v>
      </c>
      <c r="F20" s="3"/>
      <c r="G20" s="30">
        <f t="shared" si="3"/>
        <v>2491.1999999999998</v>
      </c>
      <c r="H20" s="28"/>
      <c r="I20" s="30">
        <f t="shared" si="4"/>
        <v>3345.6</v>
      </c>
      <c r="J20" s="3"/>
      <c r="K20" s="49"/>
      <c r="X20" s="121"/>
      <c r="Y20" s="14"/>
      <c r="Z20" s="16"/>
      <c r="AA20" s="16"/>
      <c r="AB20" s="16"/>
      <c r="AC20" s="16"/>
      <c r="AD20" s="16"/>
      <c r="AE20" s="16"/>
      <c r="AF20" s="16"/>
      <c r="AG20" s="16"/>
    </row>
    <row r="21" spans="1:33" s="13" customFormat="1" ht="16.7" customHeight="1" x14ac:dyDescent="0.2">
      <c r="A21" s="114"/>
      <c r="B21" s="38">
        <v>2600</v>
      </c>
      <c r="C21" s="34"/>
      <c r="D21" s="3"/>
      <c r="E21" s="30">
        <f t="shared" si="2"/>
        <v>1476.8</v>
      </c>
      <c r="F21" s="3"/>
      <c r="G21" s="30">
        <f t="shared" si="3"/>
        <v>2698.8</v>
      </c>
      <c r="H21" s="28"/>
      <c r="I21" s="30">
        <f t="shared" si="4"/>
        <v>3624.4</v>
      </c>
      <c r="J21" s="3"/>
      <c r="K21" s="49"/>
      <c r="X21" s="121"/>
      <c r="Y21" s="14"/>
      <c r="Z21" s="16"/>
      <c r="AA21" s="16"/>
      <c r="AB21" s="16"/>
      <c r="AC21" s="16"/>
      <c r="AD21" s="16"/>
      <c r="AE21" s="16"/>
      <c r="AF21" s="16"/>
      <c r="AG21" s="16"/>
    </row>
    <row r="22" spans="1:33" ht="16.7" customHeight="1" thickBot="1" x14ac:dyDescent="0.25">
      <c r="A22" s="114"/>
      <c r="B22" s="25">
        <v>2800</v>
      </c>
      <c r="C22" s="34">
        <f t="shared" si="1"/>
        <v>0</v>
      </c>
      <c r="D22" s="3"/>
      <c r="E22" s="30">
        <f t="shared" si="2"/>
        <v>1590.4</v>
      </c>
      <c r="F22" s="3"/>
      <c r="G22" s="30">
        <f t="shared" si="3"/>
        <v>2906.4</v>
      </c>
      <c r="H22" s="28"/>
      <c r="I22" s="30">
        <f t="shared" si="4"/>
        <v>3903.2</v>
      </c>
      <c r="J22" s="3"/>
      <c r="K22" s="53"/>
      <c r="X22" s="121"/>
      <c r="Y22" s="14"/>
      <c r="Z22" s="16"/>
      <c r="AA22" s="16"/>
      <c r="AB22" s="16"/>
      <c r="AC22" s="16"/>
      <c r="AD22" s="16"/>
      <c r="AE22" s="16"/>
      <c r="AF22" s="16"/>
      <c r="AG22" s="16"/>
    </row>
    <row r="23" spans="1:33" s="13" customFormat="1" ht="16.7" customHeight="1" thickBot="1" x14ac:dyDescent="0.25">
      <c r="A23" s="46"/>
      <c r="B23" s="61">
        <v>3000</v>
      </c>
      <c r="C23" s="35"/>
      <c r="D23" s="29"/>
      <c r="E23" s="30">
        <f t="shared" si="2"/>
        <v>1704</v>
      </c>
      <c r="F23" s="12"/>
      <c r="G23" s="30">
        <f t="shared" si="3"/>
        <v>3114</v>
      </c>
      <c r="H23" s="12"/>
      <c r="I23" s="30">
        <f t="shared" si="4"/>
        <v>4182</v>
      </c>
      <c r="J23" s="62"/>
      <c r="K23" s="53"/>
      <c r="L23" s="59"/>
      <c r="X23" s="43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ht="97.5" customHeight="1" thickBot="1" x14ac:dyDescent="0.25">
      <c r="A24" s="5"/>
      <c r="B24" s="1"/>
      <c r="C24" s="36" t="s">
        <v>16</v>
      </c>
      <c r="D24" s="4"/>
      <c r="E24" s="4"/>
      <c r="F24" s="4"/>
      <c r="G24" s="4"/>
      <c r="H24" s="4"/>
      <c r="J24" t="s">
        <v>4</v>
      </c>
      <c r="M24" s="36" t="s">
        <v>28</v>
      </c>
      <c r="N24" s="14"/>
      <c r="O24" s="36" t="s">
        <v>28</v>
      </c>
      <c r="P24" s="16"/>
      <c r="Q24" s="16"/>
      <c r="R24" s="16"/>
      <c r="S24" s="16"/>
      <c r="T24" s="16"/>
      <c r="U24" s="13"/>
      <c r="V24" s="13" t="s">
        <v>4</v>
      </c>
      <c r="X24" s="43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ht="29.25" customHeight="1" x14ac:dyDescent="0.2">
      <c r="A25" s="113" t="s">
        <v>17</v>
      </c>
      <c r="B25" s="115"/>
      <c r="C25" s="117"/>
      <c r="D25" s="116"/>
      <c r="E25" s="115">
        <v>118</v>
      </c>
      <c r="F25" s="116"/>
      <c r="G25" s="115">
        <v>168</v>
      </c>
      <c r="H25" s="116"/>
      <c r="I25" s="115">
        <v>218</v>
      </c>
      <c r="J25" s="116"/>
      <c r="K25" s="42"/>
      <c r="M25" s="113" t="s">
        <v>27</v>
      </c>
      <c r="N25" s="115">
        <v>85</v>
      </c>
      <c r="O25" s="117"/>
      <c r="P25" s="116"/>
      <c r="Q25" s="115">
        <v>118</v>
      </c>
      <c r="R25" s="116"/>
      <c r="S25" s="115">
        <v>168</v>
      </c>
      <c r="T25" s="116"/>
      <c r="U25" s="115">
        <v>218</v>
      </c>
      <c r="V25" s="116"/>
      <c r="X25" s="121"/>
      <c r="Y25" s="123"/>
      <c r="Z25" s="124"/>
      <c r="AA25" s="124"/>
      <c r="AB25" s="123"/>
      <c r="AC25" s="123"/>
      <c r="AD25" s="123"/>
      <c r="AE25" s="123"/>
      <c r="AF25" s="123"/>
      <c r="AG25" s="123"/>
    </row>
    <row r="26" spans="1:33" ht="22.5" customHeight="1" x14ac:dyDescent="0.2">
      <c r="A26" s="114"/>
      <c r="B26" s="23" t="s">
        <v>1</v>
      </c>
      <c r="C26" s="118" t="s">
        <v>3</v>
      </c>
      <c r="D26" s="119"/>
      <c r="E26" s="120" t="s">
        <v>3</v>
      </c>
      <c r="F26" s="119"/>
      <c r="G26" s="120" t="s">
        <v>3</v>
      </c>
      <c r="H26" s="119"/>
      <c r="I26" s="120" t="s">
        <v>3</v>
      </c>
      <c r="J26" s="119"/>
      <c r="K26" s="43"/>
      <c r="M26" s="114"/>
      <c r="N26" s="23" t="s">
        <v>1</v>
      </c>
      <c r="O26" s="118" t="s">
        <v>3</v>
      </c>
      <c r="P26" s="119"/>
      <c r="Q26" s="120" t="s">
        <v>3</v>
      </c>
      <c r="R26" s="119"/>
      <c r="S26" s="120" t="s">
        <v>3</v>
      </c>
      <c r="T26" s="119"/>
      <c r="U26" s="120" t="s">
        <v>3</v>
      </c>
      <c r="V26" s="119"/>
      <c r="X26" s="121"/>
      <c r="Y26" s="125"/>
      <c r="Z26" s="126"/>
      <c r="AA26" s="126"/>
      <c r="AB26" s="126"/>
      <c r="AC26" s="126"/>
      <c r="AD26" s="126"/>
      <c r="AE26" s="126"/>
      <c r="AF26" s="126"/>
      <c r="AG26" s="126"/>
    </row>
    <row r="27" spans="1:33" ht="21" customHeight="1" x14ac:dyDescent="0.2">
      <c r="A27" s="114"/>
      <c r="B27" s="24" t="s">
        <v>2</v>
      </c>
      <c r="C27" s="10" t="s">
        <v>0</v>
      </c>
      <c r="D27" s="2" t="s">
        <v>11</v>
      </c>
      <c r="E27" s="11" t="s">
        <v>0</v>
      </c>
      <c r="F27" s="2" t="s">
        <v>11</v>
      </c>
      <c r="G27" s="11" t="s">
        <v>0</v>
      </c>
      <c r="H27" s="2" t="s">
        <v>11</v>
      </c>
      <c r="I27" s="11" t="s">
        <v>0</v>
      </c>
      <c r="J27" s="2" t="s">
        <v>11</v>
      </c>
      <c r="K27" s="43"/>
      <c r="M27" s="114"/>
      <c r="N27" s="24" t="s">
        <v>2</v>
      </c>
      <c r="O27" s="10" t="s">
        <v>0</v>
      </c>
      <c r="P27" s="2" t="s">
        <v>11</v>
      </c>
      <c r="Q27" s="11" t="s">
        <v>0</v>
      </c>
      <c r="R27" s="2" t="s">
        <v>11</v>
      </c>
      <c r="S27" s="11" t="s">
        <v>0</v>
      </c>
      <c r="T27" s="2" t="s">
        <v>11</v>
      </c>
      <c r="U27" s="11" t="s">
        <v>0</v>
      </c>
      <c r="V27" s="2" t="s">
        <v>11</v>
      </c>
      <c r="X27" s="121"/>
      <c r="Y27" s="127"/>
      <c r="Z27" s="14"/>
      <c r="AA27" s="14"/>
      <c r="AB27" s="14"/>
      <c r="AC27" s="14"/>
      <c r="AD27" s="14"/>
      <c r="AE27" s="14"/>
      <c r="AF27" s="14"/>
      <c r="AG27" s="14"/>
    </row>
    <row r="28" spans="1:33" ht="15" customHeight="1" x14ac:dyDescent="0.2">
      <c r="A28" s="114"/>
      <c r="B28" s="26">
        <v>500</v>
      </c>
      <c r="C28" s="34">
        <f>$C$33*B28/1000</f>
        <v>0</v>
      </c>
      <c r="D28" s="3"/>
      <c r="E28" s="30">
        <f>$E$33*B28/1000</f>
        <v>393</v>
      </c>
      <c r="F28" s="3"/>
      <c r="G28" s="30">
        <f>$G$33*B28/1000</f>
        <v>659</v>
      </c>
      <c r="H28" s="28"/>
      <c r="I28" s="30">
        <f t="shared" ref="I28:I31" si="5">$I$33*B28/1000</f>
        <v>901</v>
      </c>
      <c r="J28" s="3"/>
      <c r="K28" s="43"/>
      <c r="M28" s="114"/>
      <c r="N28" s="26">
        <v>500</v>
      </c>
      <c r="O28" s="34">
        <f>$O$33*N28/1000</f>
        <v>0</v>
      </c>
      <c r="P28" s="3"/>
      <c r="Q28" s="30">
        <f>$Q$33*N28/1000</f>
        <v>549</v>
      </c>
      <c r="R28" s="3"/>
      <c r="S28" s="30">
        <f>$S$33*N28/1000</f>
        <v>813</v>
      </c>
      <c r="T28" s="28"/>
      <c r="U28" s="30">
        <f>$U$33*N28/1000</f>
        <v>1039</v>
      </c>
      <c r="V28" s="3"/>
      <c r="X28" s="121"/>
      <c r="Y28" s="14"/>
      <c r="Z28" s="16"/>
      <c r="AA28" s="16"/>
      <c r="AB28" s="16"/>
      <c r="AC28" s="16"/>
      <c r="AD28" s="16"/>
      <c r="AE28" s="16"/>
      <c r="AF28" s="16"/>
      <c r="AG28" s="16"/>
    </row>
    <row r="29" spans="1:33" ht="16.5" customHeight="1" x14ac:dyDescent="0.2">
      <c r="A29" s="114"/>
      <c r="B29" s="27">
        <v>600</v>
      </c>
      <c r="C29" s="34">
        <f>$C$33*B29/1000</f>
        <v>0</v>
      </c>
      <c r="D29" s="3"/>
      <c r="E29" s="30">
        <f>$E$33*B29/1000</f>
        <v>471.6</v>
      </c>
      <c r="F29" s="3"/>
      <c r="G29" s="30">
        <f>$G$33*B29/1000</f>
        <v>790.8</v>
      </c>
      <c r="H29" s="28"/>
      <c r="I29" s="30">
        <f t="shared" si="5"/>
        <v>1081.2</v>
      </c>
      <c r="J29" s="3"/>
      <c r="K29" s="43"/>
      <c r="M29" s="114"/>
      <c r="N29" s="27">
        <v>600</v>
      </c>
      <c r="O29" s="34">
        <f t="shared" ref="O29:O32" si="6">$O$33*N29/1000</f>
        <v>0</v>
      </c>
      <c r="P29" s="3"/>
      <c r="Q29" s="30">
        <f t="shared" ref="Q29:Q32" si="7">$Q$33*N29/1000</f>
        <v>658.8</v>
      </c>
      <c r="R29" s="3"/>
      <c r="S29" s="30">
        <f t="shared" ref="S29:S32" si="8">$S$33*N29/1000</f>
        <v>975.6</v>
      </c>
      <c r="T29" s="28"/>
      <c r="U29" s="30">
        <f t="shared" ref="U29:U32" si="9">$U$33*N29/1000</f>
        <v>1246.8</v>
      </c>
      <c r="V29" s="3"/>
      <c r="X29" s="121"/>
      <c r="Y29" s="14"/>
      <c r="Z29" s="16"/>
      <c r="AA29" s="16"/>
      <c r="AB29" s="16"/>
      <c r="AC29" s="16"/>
      <c r="AD29" s="16"/>
      <c r="AE29" s="16"/>
      <c r="AF29" s="16"/>
      <c r="AG29" s="16"/>
    </row>
    <row r="30" spans="1:33" ht="15.75" customHeight="1" x14ac:dyDescent="0.2">
      <c r="A30" s="114"/>
      <c r="B30" s="26">
        <v>700</v>
      </c>
      <c r="C30" s="34">
        <f>$C$33*B30/1000</f>
        <v>0</v>
      </c>
      <c r="D30" s="3"/>
      <c r="E30" s="30">
        <f>$E$33*B30/1000</f>
        <v>550.20000000000005</v>
      </c>
      <c r="F30" s="3"/>
      <c r="G30" s="30">
        <f>$G$33*B30/1000</f>
        <v>922.6</v>
      </c>
      <c r="H30" s="28"/>
      <c r="I30" s="30">
        <f t="shared" si="5"/>
        <v>1261.4000000000001</v>
      </c>
      <c r="J30" s="3"/>
      <c r="K30" s="43"/>
      <c r="M30" s="114"/>
      <c r="N30" s="26">
        <v>700</v>
      </c>
      <c r="O30" s="34">
        <f t="shared" si="6"/>
        <v>0</v>
      </c>
      <c r="P30" s="3"/>
      <c r="Q30" s="30">
        <f t="shared" si="7"/>
        <v>768.6</v>
      </c>
      <c r="R30" s="3"/>
      <c r="S30" s="30">
        <f t="shared" si="8"/>
        <v>1138.2</v>
      </c>
      <c r="T30" s="28"/>
      <c r="U30" s="30">
        <f t="shared" si="9"/>
        <v>1454.6</v>
      </c>
      <c r="V30" s="3"/>
      <c r="X30" s="121"/>
      <c r="Y30" s="14"/>
      <c r="Z30" s="16"/>
      <c r="AA30" s="16"/>
      <c r="AB30" s="16"/>
      <c r="AC30" s="16"/>
      <c r="AD30" s="16"/>
      <c r="AE30" s="16"/>
      <c r="AF30" s="16"/>
      <c r="AG30" s="16"/>
    </row>
    <row r="31" spans="1:33" ht="15.75" customHeight="1" x14ac:dyDescent="0.2">
      <c r="A31" s="114"/>
      <c r="B31" s="27">
        <v>800</v>
      </c>
      <c r="C31" s="34">
        <f>$C$33*B31/1000</f>
        <v>0</v>
      </c>
      <c r="D31" s="3"/>
      <c r="E31" s="30">
        <f>$E$33*B31/1000</f>
        <v>628.79999999999995</v>
      </c>
      <c r="F31" s="3"/>
      <c r="G31" s="30">
        <f>$G$33*B31/1000</f>
        <v>1054.4000000000001</v>
      </c>
      <c r="H31" s="28"/>
      <c r="I31" s="30">
        <f t="shared" si="5"/>
        <v>1441.6</v>
      </c>
      <c r="J31" s="3"/>
      <c r="K31" s="40"/>
      <c r="M31" s="114"/>
      <c r="N31" s="27">
        <v>800</v>
      </c>
      <c r="O31" s="34">
        <f t="shared" si="6"/>
        <v>0</v>
      </c>
      <c r="P31" s="3"/>
      <c r="Q31" s="30">
        <f t="shared" si="7"/>
        <v>878.4</v>
      </c>
      <c r="R31" s="3"/>
      <c r="S31" s="30">
        <f t="shared" si="8"/>
        <v>1300.8</v>
      </c>
      <c r="T31" s="28"/>
      <c r="U31" s="30">
        <f t="shared" si="9"/>
        <v>1662.4</v>
      </c>
      <c r="V31" s="3"/>
      <c r="X31" s="121"/>
      <c r="Y31" s="14"/>
      <c r="Z31" s="16"/>
      <c r="AA31" s="16"/>
      <c r="AB31" s="16"/>
      <c r="AC31" s="16"/>
      <c r="AD31" s="16"/>
      <c r="AE31" s="16"/>
      <c r="AF31" s="16"/>
      <c r="AG31" s="16"/>
    </row>
    <row r="32" spans="1:33" ht="16.5" customHeight="1" x14ac:dyDescent="0.2">
      <c r="A32" s="114"/>
      <c r="B32" s="26">
        <v>900</v>
      </c>
      <c r="C32" s="34">
        <f>$C$33*B32/1000</f>
        <v>0</v>
      </c>
      <c r="D32" s="3"/>
      <c r="E32" s="30">
        <f>$E$33*B32/1000</f>
        <v>707.4</v>
      </c>
      <c r="F32" s="3"/>
      <c r="G32" s="30">
        <f>$G$33*B32/1000</f>
        <v>1186.2</v>
      </c>
      <c r="H32" s="28"/>
      <c r="I32" s="30">
        <f>$I$33*B32/1000</f>
        <v>1621.8</v>
      </c>
      <c r="J32" s="3"/>
      <c r="K32" s="14"/>
      <c r="M32" s="114"/>
      <c r="N32" s="26">
        <v>900</v>
      </c>
      <c r="O32" s="34">
        <f t="shared" si="6"/>
        <v>0</v>
      </c>
      <c r="P32" s="3"/>
      <c r="Q32" s="30">
        <f t="shared" si="7"/>
        <v>988.2</v>
      </c>
      <c r="R32" s="3"/>
      <c r="S32" s="30">
        <f t="shared" si="8"/>
        <v>1463.4</v>
      </c>
      <c r="T32" s="28"/>
      <c r="U32" s="30">
        <f t="shared" si="9"/>
        <v>1870.2</v>
      </c>
      <c r="V32" s="3"/>
      <c r="X32" s="121"/>
      <c r="Y32" s="14"/>
      <c r="Z32" s="16"/>
      <c r="AA32" s="16"/>
      <c r="AB32" s="16"/>
      <c r="AC32" s="16"/>
      <c r="AD32" s="16"/>
      <c r="AE32" s="16"/>
      <c r="AF32" s="16"/>
      <c r="AG32" s="16"/>
    </row>
    <row r="33" spans="1:33" ht="16.5" customHeight="1" x14ac:dyDescent="0.2">
      <c r="A33" s="114"/>
      <c r="B33" s="27">
        <v>1000</v>
      </c>
      <c r="C33" s="8"/>
      <c r="D33" s="32"/>
      <c r="E33" s="31">
        <v>786</v>
      </c>
      <c r="F33" s="32">
        <v>1.419</v>
      </c>
      <c r="G33" s="31">
        <v>1318</v>
      </c>
      <c r="H33" s="33">
        <v>1.3979999999999999</v>
      </c>
      <c r="I33" s="31">
        <v>1802</v>
      </c>
      <c r="J33" s="32">
        <v>1.393</v>
      </c>
      <c r="K33" s="39"/>
      <c r="M33" s="114"/>
      <c r="N33" s="27">
        <v>1000</v>
      </c>
      <c r="O33" s="8"/>
      <c r="P33" s="32"/>
      <c r="Q33" s="31">
        <v>1098</v>
      </c>
      <c r="R33" s="32">
        <v>1.46</v>
      </c>
      <c r="S33" s="31">
        <v>1626</v>
      </c>
      <c r="T33" s="33">
        <v>1.4650000000000001</v>
      </c>
      <c r="U33" s="31">
        <v>2078</v>
      </c>
      <c r="V33" s="32">
        <v>1.4810000000000001</v>
      </c>
      <c r="X33" s="121"/>
      <c r="Y33" s="14"/>
      <c r="Z33" s="16"/>
      <c r="AA33" s="128"/>
      <c r="AB33" s="16"/>
      <c r="AC33" s="128"/>
      <c r="AD33" s="16"/>
      <c r="AE33" s="128"/>
      <c r="AF33" s="16"/>
      <c r="AG33" s="128"/>
    </row>
    <row r="34" spans="1:33" ht="18.75" customHeight="1" x14ac:dyDescent="0.2">
      <c r="A34" s="114"/>
      <c r="B34" s="26">
        <v>1100</v>
      </c>
      <c r="C34" s="34">
        <f>$C$33*B34/1000</f>
        <v>0</v>
      </c>
      <c r="D34" s="3"/>
      <c r="E34" s="30">
        <f>$E$33*B34/1000</f>
        <v>864.6</v>
      </c>
      <c r="F34" s="3"/>
      <c r="G34" s="30">
        <f>$G$33*B34/1000</f>
        <v>1449.8</v>
      </c>
      <c r="H34" s="28"/>
      <c r="I34" s="30">
        <f>$I$33*B34/1000</f>
        <v>1982.2</v>
      </c>
      <c r="J34" s="3"/>
      <c r="K34" s="41"/>
      <c r="M34" s="114"/>
      <c r="N34" s="26">
        <v>1100</v>
      </c>
      <c r="O34" s="34">
        <f>$O$33*N34/1000</f>
        <v>0</v>
      </c>
      <c r="P34" s="3"/>
      <c r="Q34" s="30">
        <f>$Q$33*N34/1000</f>
        <v>1207.8</v>
      </c>
      <c r="R34" s="3"/>
      <c r="S34" s="30">
        <f>$S$33*N34/1000</f>
        <v>1788.6</v>
      </c>
      <c r="T34" s="28"/>
      <c r="U34" s="30">
        <f>$U$33*N34/1000</f>
        <v>2285.8000000000002</v>
      </c>
      <c r="V34" s="3"/>
      <c r="X34" s="121"/>
      <c r="Y34" s="14"/>
      <c r="Z34" s="16"/>
      <c r="AA34" s="16"/>
      <c r="AB34" s="16"/>
      <c r="AC34" s="16"/>
      <c r="AD34" s="16"/>
      <c r="AE34" s="16"/>
      <c r="AF34" s="16"/>
      <c r="AG34" s="16"/>
    </row>
    <row r="35" spans="1:33" ht="17.25" customHeight="1" x14ac:dyDescent="0.2">
      <c r="A35" s="114"/>
      <c r="B35" s="27">
        <v>1200</v>
      </c>
      <c r="C35" s="34">
        <f t="shared" ref="C35:C43" si="10">$C$33*B35/1000</f>
        <v>0</v>
      </c>
      <c r="D35" s="3"/>
      <c r="E35" s="30">
        <f t="shared" ref="E35:E43" si="11">$E$33*B35/1000</f>
        <v>943.2</v>
      </c>
      <c r="F35" s="3"/>
      <c r="G35" s="30">
        <f t="shared" ref="G35:G43" si="12">$G$33*B35/1000</f>
        <v>1581.6</v>
      </c>
      <c r="H35" s="28"/>
      <c r="I35" s="30">
        <f t="shared" ref="I35:I43" si="13">$I$33*B35/1000</f>
        <v>2162.4</v>
      </c>
      <c r="J35" s="3"/>
      <c r="K35" s="43"/>
      <c r="M35" s="114"/>
      <c r="N35" s="27">
        <v>1200</v>
      </c>
      <c r="O35" s="34">
        <f t="shared" ref="O35:O43" si="14">$O$33*N35/1000</f>
        <v>0</v>
      </c>
      <c r="P35" s="3"/>
      <c r="Q35" s="30">
        <f t="shared" ref="Q35:Q43" si="15">$Q$33*N35/1000</f>
        <v>1317.6</v>
      </c>
      <c r="R35" s="3"/>
      <c r="S35" s="30">
        <f t="shared" ref="S35:S43" si="16">$S$33*N35/1000</f>
        <v>1951.2</v>
      </c>
      <c r="T35" s="28"/>
      <c r="U35" s="30">
        <f t="shared" ref="U35:U43" si="17">$U$33*N35/1000</f>
        <v>2493.6</v>
      </c>
      <c r="V35" s="3"/>
      <c r="X35" s="121"/>
      <c r="Y35" s="14"/>
      <c r="Z35" s="16"/>
      <c r="AA35" s="16"/>
      <c r="AB35" s="16"/>
      <c r="AC35" s="16"/>
      <c r="AD35" s="16"/>
      <c r="AE35" s="16"/>
      <c r="AF35" s="16"/>
      <c r="AG35" s="16"/>
    </row>
    <row r="36" spans="1:33" s="13" customFormat="1" ht="17.25" customHeight="1" x14ac:dyDescent="0.2">
      <c r="A36" s="114"/>
      <c r="B36" s="38">
        <v>1400</v>
      </c>
      <c r="C36" s="34">
        <f t="shared" si="10"/>
        <v>0</v>
      </c>
      <c r="D36" s="3"/>
      <c r="E36" s="30">
        <f t="shared" si="11"/>
        <v>1100.4000000000001</v>
      </c>
      <c r="F36" s="3"/>
      <c r="G36" s="30">
        <f t="shared" si="12"/>
        <v>1845.2</v>
      </c>
      <c r="H36" s="28"/>
      <c r="I36" s="30">
        <f t="shared" si="13"/>
        <v>2522.8000000000002</v>
      </c>
      <c r="J36" s="3"/>
      <c r="K36" s="43"/>
      <c r="M36" s="114"/>
      <c r="N36" s="38">
        <v>1400</v>
      </c>
      <c r="O36" s="34">
        <f t="shared" si="14"/>
        <v>0</v>
      </c>
      <c r="P36" s="3"/>
      <c r="Q36" s="30">
        <f t="shared" si="15"/>
        <v>1537.2</v>
      </c>
      <c r="R36" s="3"/>
      <c r="S36" s="30">
        <f t="shared" si="16"/>
        <v>2276.4</v>
      </c>
      <c r="T36" s="28"/>
      <c r="U36" s="30">
        <f t="shared" si="17"/>
        <v>2909.2</v>
      </c>
      <c r="V36" s="3"/>
      <c r="X36" s="121"/>
      <c r="Y36" s="14"/>
      <c r="Z36" s="16"/>
      <c r="AA36" s="16"/>
      <c r="AB36" s="16"/>
      <c r="AC36" s="16"/>
      <c r="AD36" s="16"/>
      <c r="AE36" s="16"/>
      <c r="AF36" s="16"/>
      <c r="AG36" s="16"/>
    </row>
    <row r="37" spans="1:33" ht="16.5" customHeight="1" x14ac:dyDescent="0.2">
      <c r="A37" s="114"/>
      <c r="B37" s="25">
        <v>1600</v>
      </c>
      <c r="C37" s="34">
        <f t="shared" si="10"/>
        <v>0</v>
      </c>
      <c r="D37" s="3"/>
      <c r="E37" s="30">
        <f t="shared" si="11"/>
        <v>1257.5999999999999</v>
      </c>
      <c r="F37" s="3"/>
      <c r="G37" s="30">
        <f t="shared" si="12"/>
        <v>2108.8000000000002</v>
      </c>
      <c r="H37" s="28"/>
      <c r="I37" s="30">
        <f t="shared" si="13"/>
        <v>2883.2</v>
      </c>
      <c r="J37" s="3"/>
      <c r="K37" s="43"/>
      <c r="M37" s="114"/>
      <c r="N37" s="25">
        <v>1600</v>
      </c>
      <c r="O37" s="34">
        <f t="shared" si="14"/>
        <v>0</v>
      </c>
      <c r="P37" s="3"/>
      <c r="Q37" s="30">
        <f t="shared" si="15"/>
        <v>1756.8</v>
      </c>
      <c r="R37" s="3"/>
      <c r="S37" s="30">
        <f t="shared" si="16"/>
        <v>2601.6</v>
      </c>
      <c r="T37" s="28"/>
      <c r="U37" s="30">
        <f t="shared" si="17"/>
        <v>3324.8</v>
      </c>
      <c r="V37" s="3"/>
      <c r="X37" s="121"/>
      <c r="Y37" s="14"/>
      <c r="Z37" s="16"/>
      <c r="AA37" s="16"/>
      <c r="AB37" s="16"/>
      <c r="AC37" s="16"/>
      <c r="AD37" s="16"/>
      <c r="AE37" s="16"/>
      <c r="AF37" s="16"/>
      <c r="AG37" s="16"/>
    </row>
    <row r="38" spans="1:33" ht="15.75" customHeight="1" x14ac:dyDescent="0.2">
      <c r="A38" s="114"/>
      <c r="B38" s="38">
        <v>1800</v>
      </c>
      <c r="C38" s="34">
        <f t="shared" si="10"/>
        <v>0</v>
      </c>
      <c r="D38" s="3"/>
      <c r="E38" s="30">
        <f t="shared" si="11"/>
        <v>1414.8</v>
      </c>
      <c r="F38" s="3"/>
      <c r="G38" s="30">
        <f t="shared" si="12"/>
        <v>2372.4</v>
      </c>
      <c r="H38" s="28"/>
      <c r="I38" s="30">
        <f t="shared" si="13"/>
        <v>3243.6</v>
      </c>
      <c r="J38" s="3"/>
      <c r="K38" s="43"/>
      <c r="M38" s="114"/>
      <c r="N38" s="38">
        <v>1800</v>
      </c>
      <c r="O38" s="34">
        <f t="shared" si="14"/>
        <v>0</v>
      </c>
      <c r="P38" s="3"/>
      <c r="Q38" s="30">
        <f t="shared" si="15"/>
        <v>1976.4</v>
      </c>
      <c r="R38" s="3"/>
      <c r="S38" s="30">
        <f t="shared" si="16"/>
        <v>2926.8</v>
      </c>
      <c r="T38" s="28"/>
      <c r="U38" s="30">
        <f t="shared" si="17"/>
        <v>3740.4</v>
      </c>
      <c r="V38" s="3"/>
      <c r="X38" s="121"/>
      <c r="Y38" s="14"/>
      <c r="Z38" s="16"/>
      <c r="AA38" s="16"/>
      <c r="AB38" s="16"/>
      <c r="AC38" s="16"/>
      <c r="AD38" s="16"/>
      <c r="AE38" s="16"/>
      <c r="AF38" s="16"/>
      <c r="AG38" s="16"/>
    </row>
    <row r="39" spans="1:33" ht="17.25" customHeight="1" x14ac:dyDescent="0.2">
      <c r="A39" s="114"/>
      <c r="B39" s="25">
        <v>2000</v>
      </c>
      <c r="C39" s="34">
        <f t="shared" si="10"/>
        <v>0</v>
      </c>
      <c r="D39" s="3"/>
      <c r="E39" s="30">
        <f t="shared" si="11"/>
        <v>1572</v>
      </c>
      <c r="F39" s="3"/>
      <c r="G39" s="30">
        <f t="shared" si="12"/>
        <v>2636</v>
      </c>
      <c r="H39" s="28"/>
      <c r="I39" s="30">
        <f t="shared" si="13"/>
        <v>3604</v>
      </c>
      <c r="J39" s="3"/>
      <c r="K39" s="43"/>
      <c r="M39" s="114"/>
      <c r="N39" s="25">
        <v>2000</v>
      </c>
      <c r="O39" s="34">
        <f t="shared" si="14"/>
        <v>0</v>
      </c>
      <c r="P39" s="3"/>
      <c r="Q39" s="30">
        <f t="shared" si="15"/>
        <v>2196</v>
      </c>
      <c r="R39" s="3"/>
      <c r="S39" s="30">
        <f t="shared" si="16"/>
        <v>3252</v>
      </c>
      <c r="T39" s="28"/>
      <c r="U39" s="30">
        <f t="shared" si="17"/>
        <v>4156</v>
      </c>
      <c r="V39" s="3"/>
      <c r="X39" s="121"/>
      <c r="Y39" s="14"/>
      <c r="Z39" s="16"/>
      <c r="AA39" s="16"/>
      <c r="AB39" s="16"/>
      <c r="AC39" s="16"/>
      <c r="AD39" s="16"/>
      <c r="AE39" s="16"/>
      <c r="AF39" s="16"/>
      <c r="AG39" s="16"/>
    </row>
    <row r="40" spans="1:33" s="13" customFormat="1" ht="17.25" customHeight="1" x14ac:dyDescent="0.2">
      <c r="A40" s="114"/>
      <c r="B40" s="38">
        <v>2200</v>
      </c>
      <c r="C40" s="34"/>
      <c r="D40" s="3"/>
      <c r="E40" s="30">
        <f t="shared" si="11"/>
        <v>1729.2</v>
      </c>
      <c r="F40" s="3"/>
      <c r="G40" s="30">
        <f t="shared" si="12"/>
        <v>2899.6</v>
      </c>
      <c r="H40" s="28"/>
      <c r="I40" s="30">
        <f t="shared" si="13"/>
        <v>3964.4</v>
      </c>
      <c r="J40" s="3"/>
      <c r="K40" s="43"/>
      <c r="M40" s="114"/>
      <c r="N40" s="38">
        <v>2200</v>
      </c>
      <c r="O40" s="34"/>
      <c r="P40" s="3"/>
      <c r="Q40" s="30">
        <f t="shared" si="15"/>
        <v>2415.6</v>
      </c>
      <c r="R40" s="3"/>
      <c r="S40" s="30">
        <f t="shared" si="16"/>
        <v>3577.2</v>
      </c>
      <c r="T40" s="28"/>
      <c r="U40" s="30">
        <f t="shared" si="17"/>
        <v>4571.6000000000004</v>
      </c>
      <c r="V40" s="3"/>
      <c r="X40" s="121"/>
      <c r="Y40" s="14"/>
      <c r="Z40" s="16"/>
      <c r="AA40" s="16"/>
      <c r="AB40" s="16"/>
      <c r="AC40" s="16"/>
      <c r="AD40" s="16"/>
      <c r="AE40" s="16"/>
      <c r="AF40" s="16"/>
      <c r="AG40" s="16"/>
    </row>
    <row r="41" spans="1:33" ht="18.75" customHeight="1" x14ac:dyDescent="0.2">
      <c r="A41" s="114"/>
      <c r="B41" s="25">
        <v>2400</v>
      </c>
      <c r="C41" s="34">
        <f t="shared" si="10"/>
        <v>0</v>
      </c>
      <c r="D41" s="3"/>
      <c r="E41" s="30">
        <f t="shared" si="11"/>
        <v>1886.4</v>
      </c>
      <c r="F41" s="3"/>
      <c r="G41" s="30">
        <f t="shared" si="12"/>
        <v>3163.2</v>
      </c>
      <c r="H41" s="28"/>
      <c r="I41" s="30">
        <f t="shared" si="13"/>
        <v>4324.8</v>
      </c>
      <c r="J41" s="3"/>
      <c r="K41" s="43"/>
      <c r="M41" s="114"/>
      <c r="N41" s="25">
        <v>2400</v>
      </c>
      <c r="O41" s="34">
        <f t="shared" si="14"/>
        <v>0</v>
      </c>
      <c r="P41" s="3"/>
      <c r="Q41" s="30">
        <f t="shared" si="15"/>
        <v>2635.2</v>
      </c>
      <c r="R41" s="3"/>
      <c r="S41" s="30">
        <f t="shared" si="16"/>
        <v>3902.4</v>
      </c>
      <c r="T41" s="28"/>
      <c r="U41" s="30">
        <f t="shared" si="17"/>
        <v>4987.2</v>
      </c>
      <c r="V41" s="3"/>
      <c r="X41" s="121"/>
      <c r="Y41" s="14"/>
      <c r="Z41" s="16"/>
      <c r="AA41" s="16"/>
      <c r="AB41" s="16"/>
      <c r="AC41" s="16"/>
      <c r="AD41" s="16"/>
      <c r="AE41" s="16"/>
      <c r="AF41" s="16"/>
      <c r="AG41" s="16"/>
    </row>
    <row r="42" spans="1:33" s="13" customFormat="1" ht="18.75" customHeight="1" x14ac:dyDescent="0.2">
      <c r="A42" s="114"/>
      <c r="B42" s="38">
        <v>2600</v>
      </c>
      <c r="C42" s="34"/>
      <c r="D42" s="3"/>
      <c r="E42" s="30">
        <f t="shared" si="11"/>
        <v>2043.6</v>
      </c>
      <c r="F42" s="3"/>
      <c r="G42" s="30">
        <f t="shared" si="12"/>
        <v>3426.8</v>
      </c>
      <c r="H42" s="28"/>
      <c r="I42" s="30">
        <f t="shared" si="13"/>
        <v>4685.2</v>
      </c>
      <c r="J42" s="3"/>
      <c r="K42" s="43"/>
      <c r="M42" s="114"/>
      <c r="N42" s="38">
        <v>2600</v>
      </c>
      <c r="O42" s="34"/>
      <c r="P42" s="3"/>
      <c r="Q42" s="30">
        <f t="shared" si="15"/>
        <v>2854.8</v>
      </c>
      <c r="R42" s="3"/>
      <c r="S42" s="30">
        <f t="shared" si="16"/>
        <v>4227.6000000000004</v>
      </c>
      <c r="T42" s="28"/>
      <c r="U42" s="30">
        <f t="shared" si="17"/>
        <v>5402.8</v>
      </c>
      <c r="V42" s="3"/>
      <c r="X42" s="121"/>
      <c r="Y42" s="14"/>
      <c r="Z42" s="16"/>
      <c r="AA42" s="16"/>
      <c r="AB42" s="16"/>
      <c r="AC42" s="16"/>
      <c r="AD42" s="16"/>
      <c r="AE42" s="16"/>
      <c r="AF42" s="16"/>
      <c r="AG42" s="16"/>
    </row>
    <row r="43" spans="1:33" ht="18.75" customHeight="1" thickBot="1" x14ac:dyDescent="0.25">
      <c r="A43" s="114"/>
      <c r="B43" s="25">
        <v>2800</v>
      </c>
      <c r="C43" s="34">
        <f t="shared" si="10"/>
        <v>0</v>
      </c>
      <c r="D43" s="3"/>
      <c r="E43" s="30">
        <f t="shared" si="11"/>
        <v>2200.8000000000002</v>
      </c>
      <c r="F43" s="3"/>
      <c r="G43" s="30">
        <f t="shared" si="12"/>
        <v>3690.4</v>
      </c>
      <c r="H43" s="28"/>
      <c r="I43" s="30">
        <f t="shared" si="13"/>
        <v>5045.6000000000004</v>
      </c>
      <c r="J43" s="3"/>
      <c r="K43" s="44"/>
      <c r="M43" s="114"/>
      <c r="N43" s="25">
        <v>2800</v>
      </c>
      <c r="O43" s="34">
        <f t="shared" si="14"/>
        <v>0</v>
      </c>
      <c r="P43" s="3"/>
      <c r="Q43" s="30">
        <f t="shared" si="15"/>
        <v>3074.4</v>
      </c>
      <c r="R43" s="3"/>
      <c r="S43" s="30">
        <f t="shared" si="16"/>
        <v>4552.8</v>
      </c>
      <c r="T43" s="28"/>
      <c r="U43" s="30">
        <f t="shared" si="17"/>
        <v>5818.4</v>
      </c>
      <c r="V43" s="3"/>
      <c r="X43" s="121"/>
      <c r="Y43" s="14"/>
      <c r="Z43" s="16"/>
      <c r="AA43" s="16"/>
      <c r="AB43" s="16"/>
      <c r="AC43" s="16"/>
      <c r="AD43" s="16"/>
      <c r="AE43" s="16"/>
      <c r="AF43" s="16"/>
      <c r="AG43" s="16"/>
    </row>
    <row r="44" spans="1:33" s="13" customFormat="1" ht="18.75" customHeight="1" thickBot="1" x14ac:dyDescent="0.25">
      <c r="A44" s="46"/>
      <c r="B44" s="61">
        <v>3000</v>
      </c>
      <c r="C44" s="35"/>
      <c r="D44" s="29"/>
      <c r="E44" s="47"/>
      <c r="F44" s="12"/>
      <c r="G44" s="60"/>
      <c r="H44" s="12"/>
      <c r="I44" s="60"/>
      <c r="J44" s="12"/>
      <c r="K44" s="44"/>
      <c r="M44" s="46"/>
      <c r="N44" s="61">
        <v>3000</v>
      </c>
      <c r="O44" s="35"/>
      <c r="P44" s="29"/>
      <c r="Q44" s="63"/>
      <c r="R44" s="12"/>
      <c r="S44" s="63"/>
      <c r="T44" s="12"/>
      <c r="U44" s="63"/>
      <c r="V44" s="12"/>
      <c r="X44" s="5"/>
      <c r="Y44" s="14"/>
      <c r="Z44" s="16"/>
      <c r="AA44" s="16"/>
      <c r="AB44" s="16"/>
      <c r="AC44" s="16"/>
      <c r="AD44" s="16"/>
      <c r="AE44" s="16"/>
      <c r="AF44" s="16"/>
      <c r="AG44" s="16"/>
    </row>
    <row r="45" spans="1:33" ht="97.5" customHeight="1" thickBot="1" x14ac:dyDescent="0.25">
      <c r="A45" s="6"/>
      <c r="B45" s="1"/>
      <c r="C45" s="36" t="s">
        <v>18</v>
      </c>
      <c r="D45" s="4"/>
      <c r="E45" s="4"/>
      <c r="F45" s="4"/>
      <c r="G45" s="4"/>
      <c r="H45" s="4"/>
      <c r="M45" s="36" t="s">
        <v>29</v>
      </c>
      <c r="N45" s="14"/>
      <c r="O45" s="36" t="s">
        <v>29</v>
      </c>
      <c r="P45" s="16"/>
      <c r="Q45" s="16"/>
      <c r="R45" s="16"/>
      <c r="S45" s="16"/>
      <c r="T45" s="16"/>
      <c r="U45" s="13"/>
      <c r="V45" s="13"/>
      <c r="X45" s="43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ht="27" customHeight="1" x14ac:dyDescent="0.2">
      <c r="A46" s="113" t="s">
        <v>19</v>
      </c>
      <c r="B46" s="115"/>
      <c r="C46" s="117"/>
      <c r="D46" s="116"/>
      <c r="E46" s="115">
        <v>118</v>
      </c>
      <c r="F46" s="116"/>
      <c r="G46" s="115">
        <v>168</v>
      </c>
      <c r="H46" s="116"/>
      <c r="I46" s="115">
        <v>218</v>
      </c>
      <c r="J46" s="116"/>
      <c r="K46" s="42"/>
      <c r="M46" s="113" t="s">
        <v>30</v>
      </c>
      <c r="N46" s="115">
        <v>85</v>
      </c>
      <c r="O46" s="117"/>
      <c r="P46" s="116"/>
      <c r="Q46" s="115">
        <v>118</v>
      </c>
      <c r="R46" s="116"/>
      <c r="S46" s="115">
        <v>168</v>
      </c>
      <c r="T46" s="116"/>
      <c r="U46" s="115">
        <v>218</v>
      </c>
      <c r="V46" s="116"/>
      <c r="X46" s="121"/>
      <c r="Y46" s="123"/>
      <c r="Z46" s="124"/>
      <c r="AA46" s="124"/>
      <c r="AB46" s="123"/>
      <c r="AC46" s="123"/>
      <c r="AD46" s="123"/>
      <c r="AE46" s="123"/>
      <c r="AF46" s="123"/>
      <c r="AG46" s="123"/>
    </row>
    <row r="47" spans="1:33" ht="20.25" customHeight="1" x14ac:dyDescent="0.2">
      <c r="A47" s="114"/>
      <c r="B47" s="23" t="s">
        <v>1</v>
      </c>
      <c r="C47" s="118" t="s">
        <v>3</v>
      </c>
      <c r="D47" s="119"/>
      <c r="E47" s="120" t="s">
        <v>3</v>
      </c>
      <c r="F47" s="119"/>
      <c r="G47" s="120" t="s">
        <v>3</v>
      </c>
      <c r="H47" s="119"/>
      <c r="I47" s="120" t="s">
        <v>3</v>
      </c>
      <c r="J47" s="119"/>
      <c r="K47" s="43"/>
      <c r="M47" s="114"/>
      <c r="N47" s="23" t="s">
        <v>1</v>
      </c>
      <c r="O47" s="118" t="s">
        <v>3</v>
      </c>
      <c r="P47" s="119"/>
      <c r="Q47" s="120" t="s">
        <v>3</v>
      </c>
      <c r="R47" s="119"/>
      <c r="S47" s="120" t="s">
        <v>3</v>
      </c>
      <c r="T47" s="119"/>
      <c r="U47" s="120" t="s">
        <v>3</v>
      </c>
      <c r="V47" s="119"/>
      <c r="X47" s="121"/>
      <c r="Y47" s="125"/>
      <c r="Z47" s="126"/>
      <c r="AA47" s="126"/>
      <c r="AB47" s="126"/>
      <c r="AC47" s="126"/>
      <c r="AD47" s="126"/>
      <c r="AE47" s="126"/>
      <c r="AF47" s="126"/>
      <c r="AG47" s="126"/>
    </row>
    <row r="48" spans="1:33" ht="16.899999999999999" customHeight="1" x14ac:dyDescent="0.2">
      <c r="A48" s="114"/>
      <c r="B48" s="24" t="s">
        <v>2</v>
      </c>
      <c r="C48" s="10" t="s">
        <v>0</v>
      </c>
      <c r="D48" s="2" t="s">
        <v>11</v>
      </c>
      <c r="E48" s="11" t="s">
        <v>0</v>
      </c>
      <c r="F48" s="2" t="s">
        <v>11</v>
      </c>
      <c r="G48" s="11" t="s">
        <v>0</v>
      </c>
      <c r="H48" s="2" t="s">
        <v>11</v>
      </c>
      <c r="I48" s="11" t="s">
        <v>0</v>
      </c>
      <c r="J48" s="2" t="s">
        <v>11</v>
      </c>
      <c r="K48" s="43"/>
      <c r="M48" s="114"/>
      <c r="N48" s="24" t="s">
        <v>2</v>
      </c>
      <c r="O48" s="10" t="s">
        <v>0</v>
      </c>
      <c r="P48" s="2" t="s">
        <v>11</v>
      </c>
      <c r="Q48" s="11" t="s">
        <v>0</v>
      </c>
      <c r="R48" s="2" t="s">
        <v>11</v>
      </c>
      <c r="S48" s="11" t="s">
        <v>0</v>
      </c>
      <c r="T48" s="2" t="s">
        <v>11</v>
      </c>
      <c r="U48" s="11" t="s">
        <v>0</v>
      </c>
      <c r="V48" s="2" t="s">
        <v>11</v>
      </c>
      <c r="X48" s="121"/>
      <c r="Y48" s="127"/>
      <c r="Z48" s="14"/>
      <c r="AA48" s="14"/>
      <c r="AB48" s="14"/>
      <c r="AC48" s="14"/>
      <c r="AD48" s="14"/>
      <c r="AE48" s="14"/>
      <c r="AF48" s="14"/>
      <c r="AG48" s="14"/>
    </row>
    <row r="49" spans="1:33" ht="16.899999999999999" customHeight="1" x14ac:dyDescent="0.2">
      <c r="A49" s="114"/>
      <c r="B49" s="26">
        <v>500</v>
      </c>
      <c r="C49" s="34">
        <f>$C$54*B49/1000</f>
        <v>0</v>
      </c>
      <c r="D49" s="3"/>
      <c r="E49" s="30">
        <f>$E$54*B49/1000</f>
        <v>482</v>
      </c>
      <c r="F49" s="3"/>
      <c r="G49" s="30">
        <f>$G$54*B49/1000</f>
        <v>767</v>
      </c>
      <c r="H49" s="28"/>
      <c r="I49" s="30">
        <f t="shared" ref="I49:I52" si="18">$I$54*B49/1000</f>
        <v>1060</v>
      </c>
      <c r="J49" s="3"/>
      <c r="K49" s="43"/>
      <c r="M49" s="114"/>
      <c r="N49" s="26">
        <v>500</v>
      </c>
      <c r="O49" s="34">
        <f>$O$54*N49/1000</f>
        <v>0</v>
      </c>
      <c r="P49" s="3"/>
      <c r="Q49" s="30">
        <f>$Q$54*N49/1000</f>
        <v>655</v>
      </c>
      <c r="R49" s="3"/>
      <c r="S49" s="30">
        <f>$S$54*N49/1000</f>
        <v>976</v>
      </c>
      <c r="T49" s="28"/>
      <c r="U49" s="30">
        <f>$U$54*N49/1000</f>
        <v>1282</v>
      </c>
      <c r="V49" s="3"/>
      <c r="X49" s="121"/>
      <c r="Y49" s="14"/>
      <c r="Z49" s="16"/>
      <c r="AA49" s="16"/>
      <c r="AB49" s="16"/>
      <c r="AC49" s="16"/>
      <c r="AD49" s="16"/>
      <c r="AE49" s="16"/>
      <c r="AF49" s="16"/>
      <c r="AG49" s="16"/>
    </row>
    <row r="50" spans="1:33" ht="16.899999999999999" customHeight="1" x14ac:dyDescent="0.2">
      <c r="A50" s="114"/>
      <c r="B50" s="27">
        <v>600</v>
      </c>
      <c r="C50" s="34">
        <f>$C$54*B50/1000</f>
        <v>0</v>
      </c>
      <c r="D50" s="3"/>
      <c r="E50" s="30">
        <f>$E$54*B50/1000</f>
        <v>578.4</v>
      </c>
      <c r="F50" s="3"/>
      <c r="G50" s="30">
        <f>$G$54*B50/1000</f>
        <v>920.4</v>
      </c>
      <c r="H50" s="28"/>
      <c r="I50" s="30">
        <f t="shared" si="18"/>
        <v>1272</v>
      </c>
      <c r="J50" s="3"/>
      <c r="K50" s="43"/>
      <c r="M50" s="114"/>
      <c r="N50" s="27">
        <v>600</v>
      </c>
      <c r="O50" s="34">
        <f t="shared" ref="O50:O64" si="19">$O$54*N50/1000</f>
        <v>0</v>
      </c>
      <c r="P50" s="3"/>
      <c r="Q50" s="30">
        <f t="shared" ref="Q50:Q64" si="20">$Q$54*N50/1000</f>
        <v>786</v>
      </c>
      <c r="R50" s="3"/>
      <c r="S50" s="30">
        <f t="shared" ref="S50:S64" si="21">$S$54*N50/1000</f>
        <v>1171.2</v>
      </c>
      <c r="T50" s="28"/>
      <c r="U50" s="30">
        <f t="shared" ref="U50:U64" si="22">$U$54*N50/1000</f>
        <v>1538.4</v>
      </c>
      <c r="V50" s="3"/>
      <c r="X50" s="121"/>
      <c r="Y50" s="14"/>
      <c r="Z50" s="16"/>
      <c r="AA50" s="16"/>
      <c r="AB50" s="16"/>
      <c r="AC50" s="16"/>
      <c r="AD50" s="16"/>
      <c r="AE50" s="16"/>
      <c r="AF50" s="16"/>
      <c r="AG50" s="16"/>
    </row>
    <row r="51" spans="1:33" ht="16.899999999999999" customHeight="1" x14ac:dyDescent="0.2">
      <c r="A51" s="114"/>
      <c r="B51" s="26">
        <v>700</v>
      </c>
      <c r="C51" s="34">
        <f>$C$54*B51/1000</f>
        <v>0</v>
      </c>
      <c r="D51" s="3"/>
      <c r="E51" s="30">
        <f>$E$54*B51/1000</f>
        <v>674.8</v>
      </c>
      <c r="F51" s="3"/>
      <c r="G51" s="30">
        <f>$G$54*B51/1000</f>
        <v>1073.8</v>
      </c>
      <c r="H51" s="28"/>
      <c r="I51" s="30">
        <f t="shared" si="18"/>
        <v>1484</v>
      </c>
      <c r="J51" s="3"/>
      <c r="K51" s="43"/>
      <c r="M51" s="114"/>
      <c r="N51" s="26">
        <v>700</v>
      </c>
      <c r="O51" s="34">
        <f t="shared" si="19"/>
        <v>0</v>
      </c>
      <c r="P51" s="3"/>
      <c r="Q51" s="30">
        <f t="shared" si="20"/>
        <v>917</v>
      </c>
      <c r="R51" s="3"/>
      <c r="S51" s="30">
        <f t="shared" si="21"/>
        <v>1366.4</v>
      </c>
      <c r="T51" s="28"/>
      <c r="U51" s="30">
        <f t="shared" si="22"/>
        <v>1794.8</v>
      </c>
      <c r="V51" s="3"/>
      <c r="X51" s="121"/>
      <c r="Y51" s="14"/>
      <c r="Z51" s="16"/>
      <c r="AA51" s="16"/>
      <c r="AB51" s="16"/>
      <c r="AC51" s="16"/>
      <c r="AD51" s="16"/>
      <c r="AE51" s="16"/>
      <c r="AF51" s="16"/>
      <c r="AG51" s="16"/>
    </row>
    <row r="52" spans="1:33" ht="16.899999999999999" customHeight="1" x14ac:dyDescent="0.2">
      <c r="A52" s="114"/>
      <c r="B52" s="27">
        <v>800</v>
      </c>
      <c r="C52" s="34">
        <f>$C$54*B52/1000</f>
        <v>0</v>
      </c>
      <c r="D52" s="3"/>
      <c r="E52" s="30">
        <f>$E$54*B52/1000</f>
        <v>771.2</v>
      </c>
      <c r="F52" s="3"/>
      <c r="G52" s="30">
        <f>$G$54*B52/1000</f>
        <v>1227.2</v>
      </c>
      <c r="H52" s="28"/>
      <c r="I52" s="30">
        <f t="shared" si="18"/>
        <v>1696</v>
      </c>
      <c r="J52" s="3"/>
      <c r="K52" s="40"/>
      <c r="M52" s="114"/>
      <c r="N52" s="27">
        <v>800</v>
      </c>
      <c r="O52" s="34">
        <f t="shared" si="19"/>
        <v>0</v>
      </c>
      <c r="P52" s="3"/>
      <c r="Q52" s="30">
        <f t="shared" si="20"/>
        <v>1048</v>
      </c>
      <c r="R52" s="3"/>
      <c r="S52" s="30">
        <f t="shared" si="21"/>
        <v>1561.6</v>
      </c>
      <c r="T52" s="28"/>
      <c r="U52" s="30">
        <f t="shared" si="22"/>
        <v>2051.1999999999998</v>
      </c>
      <c r="V52" s="3"/>
      <c r="X52" s="121"/>
      <c r="Y52" s="14"/>
      <c r="Z52" s="16"/>
      <c r="AA52" s="16"/>
      <c r="AB52" s="16"/>
      <c r="AC52" s="16"/>
      <c r="AD52" s="16"/>
      <c r="AE52" s="16"/>
      <c r="AF52" s="16"/>
      <c r="AG52" s="16"/>
    </row>
    <row r="53" spans="1:33" ht="16.899999999999999" customHeight="1" x14ac:dyDescent="0.2">
      <c r="A53" s="114"/>
      <c r="B53" s="26">
        <v>900</v>
      </c>
      <c r="C53" s="34">
        <f>$C$54*B53/1000</f>
        <v>0</v>
      </c>
      <c r="D53" s="3"/>
      <c r="E53" s="30">
        <f>$E$54*B53/1000</f>
        <v>867.6</v>
      </c>
      <c r="F53" s="3"/>
      <c r="G53" s="30">
        <f>$G$54*B53/1000</f>
        <v>1380.6</v>
      </c>
      <c r="H53" s="28"/>
      <c r="I53" s="30">
        <f>$I$54*B53/1000</f>
        <v>1908</v>
      </c>
      <c r="J53" s="3"/>
      <c r="K53" s="14"/>
      <c r="M53" s="114"/>
      <c r="N53" s="26">
        <v>900</v>
      </c>
      <c r="O53" s="34">
        <f t="shared" si="19"/>
        <v>0</v>
      </c>
      <c r="P53" s="3"/>
      <c r="Q53" s="30">
        <f t="shared" si="20"/>
        <v>1179</v>
      </c>
      <c r="R53" s="3"/>
      <c r="S53" s="30">
        <f t="shared" si="21"/>
        <v>1756.8</v>
      </c>
      <c r="T53" s="28"/>
      <c r="U53" s="30">
        <f t="shared" si="22"/>
        <v>2307.6</v>
      </c>
      <c r="V53" s="3"/>
      <c r="X53" s="121"/>
      <c r="Y53" s="14"/>
      <c r="Z53" s="16"/>
      <c r="AA53" s="16"/>
      <c r="AB53" s="16"/>
      <c r="AC53" s="16"/>
      <c r="AD53" s="16"/>
      <c r="AE53" s="16"/>
      <c r="AF53" s="16"/>
      <c r="AG53" s="16"/>
    </row>
    <row r="54" spans="1:33" ht="16.899999999999999" customHeight="1" x14ac:dyDescent="0.2">
      <c r="A54" s="114"/>
      <c r="B54" s="27">
        <v>1000</v>
      </c>
      <c r="C54" s="8">
        <v>0</v>
      </c>
      <c r="D54" s="32">
        <v>0</v>
      </c>
      <c r="E54" s="31">
        <v>964</v>
      </c>
      <c r="F54" s="32">
        <v>1.4019999999999999</v>
      </c>
      <c r="G54" s="31">
        <v>1534</v>
      </c>
      <c r="H54" s="33">
        <v>1.3720000000000001</v>
      </c>
      <c r="I54" s="31">
        <v>2120</v>
      </c>
      <c r="J54" s="33">
        <v>1.373</v>
      </c>
      <c r="K54" s="39"/>
      <c r="M54" s="114"/>
      <c r="N54" s="27">
        <v>1000</v>
      </c>
      <c r="O54" s="64"/>
      <c r="P54" s="32"/>
      <c r="Q54" s="31">
        <v>1310</v>
      </c>
      <c r="R54" s="32">
        <v>1.4550000000000001</v>
      </c>
      <c r="S54" s="31">
        <v>1952</v>
      </c>
      <c r="T54" s="33">
        <v>1.4630000000000001</v>
      </c>
      <c r="U54" s="31">
        <v>2564</v>
      </c>
      <c r="V54" s="32">
        <v>1.486</v>
      </c>
      <c r="X54" s="121"/>
      <c r="Y54" s="14"/>
      <c r="Z54" s="16"/>
      <c r="AA54" s="128"/>
      <c r="AB54" s="16"/>
      <c r="AC54" s="128"/>
      <c r="AD54" s="16"/>
      <c r="AE54" s="128"/>
      <c r="AF54" s="16"/>
      <c r="AG54" s="128"/>
    </row>
    <row r="55" spans="1:33" ht="16.899999999999999" customHeight="1" x14ac:dyDescent="0.2">
      <c r="A55" s="114"/>
      <c r="B55" s="26">
        <v>1100</v>
      </c>
      <c r="C55" s="34">
        <f>$C$54*B55/1000</f>
        <v>0</v>
      </c>
      <c r="D55" s="3"/>
      <c r="E55" s="30">
        <f>$E$54*B55/1000</f>
        <v>1060.4000000000001</v>
      </c>
      <c r="F55" s="3"/>
      <c r="G55" s="30">
        <f>$G$54*B55/1000</f>
        <v>1687.4</v>
      </c>
      <c r="H55" s="28"/>
      <c r="I55" s="30">
        <f>$I$54*B55/1000</f>
        <v>2332</v>
      </c>
      <c r="J55" s="3"/>
      <c r="K55" s="41"/>
      <c r="M55" s="114"/>
      <c r="N55" s="26">
        <v>1100</v>
      </c>
      <c r="O55" s="34">
        <f t="shared" si="19"/>
        <v>0</v>
      </c>
      <c r="P55" s="3"/>
      <c r="Q55" s="30">
        <f t="shared" si="20"/>
        <v>1441</v>
      </c>
      <c r="R55" s="3"/>
      <c r="S55" s="30">
        <f t="shared" si="21"/>
        <v>2147.1999999999998</v>
      </c>
      <c r="T55" s="28"/>
      <c r="U55" s="30">
        <f t="shared" si="22"/>
        <v>2820.4</v>
      </c>
      <c r="V55" s="3"/>
      <c r="X55" s="121"/>
      <c r="Y55" s="14"/>
      <c r="Z55" s="16"/>
      <c r="AA55" s="16"/>
      <c r="AB55" s="16"/>
      <c r="AC55" s="16"/>
      <c r="AD55" s="16"/>
      <c r="AE55" s="16"/>
      <c r="AF55" s="16"/>
      <c r="AG55" s="16"/>
    </row>
    <row r="56" spans="1:33" ht="16.899999999999999" customHeight="1" x14ac:dyDescent="0.2">
      <c r="A56" s="114"/>
      <c r="B56" s="27">
        <v>1200</v>
      </c>
      <c r="C56" s="34">
        <f t="shared" ref="C56:C64" si="23">$C$54*B56/1000</f>
        <v>0</v>
      </c>
      <c r="D56" s="3"/>
      <c r="E56" s="30">
        <f t="shared" ref="E56:E64" si="24">$E$54*B56/1000</f>
        <v>1156.8</v>
      </c>
      <c r="F56" s="3"/>
      <c r="G56" s="30">
        <f t="shared" ref="G56:G64" si="25">$G$54*B56/1000</f>
        <v>1840.8</v>
      </c>
      <c r="H56" s="28"/>
      <c r="I56" s="30">
        <f t="shared" ref="I56:I64" si="26">$I$54*B56/1000</f>
        <v>2544</v>
      </c>
      <c r="J56" s="3"/>
      <c r="K56" s="43"/>
      <c r="M56" s="114"/>
      <c r="N56" s="27">
        <v>1200</v>
      </c>
      <c r="O56" s="34">
        <f t="shared" si="19"/>
        <v>0</v>
      </c>
      <c r="P56" s="3"/>
      <c r="Q56" s="30">
        <f t="shared" si="20"/>
        <v>1572</v>
      </c>
      <c r="R56" s="3"/>
      <c r="S56" s="30">
        <f t="shared" si="21"/>
        <v>2342.4</v>
      </c>
      <c r="T56" s="28"/>
      <c r="U56" s="30">
        <f t="shared" si="22"/>
        <v>3076.8</v>
      </c>
      <c r="V56" s="3"/>
      <c r="X56" s="121"/>
      <c r="Y56" s="14"/>
      <c r="Z56" s="16"/>
      <c r="AA56" s="16"/>
      <c r="AB56" s="16"/>
      <c r="AC56" s="16"/>
      <c r="AD56" s="16"/>
      <c r="AE56" s="16"/>
      <c r="AF56" s="16"/>
      <c r="AG56" s="16"/>
    </row>
    <row r="57" spans="1:33" s="13" customFormat="1" ht="16.899999999999999" customHeight="1" x14ac:dyDescent="0.2">
      <c r="A57" s="114"/>
      <c r="B57" s="38">
        <v>1400</v>
      </c>
      <c r="C57" s="34">
        <f t="shared" si="23"/>
        <v>0</v>
      </c>
      <c r="D57" s="3"/>
      <c r="E57" s="30">
        <f t="shared" si="24"/>
        <v>1349.6</v>
      </c>
      <c r="F57" s="3"/>
      <c r="G57" s="30">
        <f t="shared" si="25"/>
        <v>2147.6</v>
      </c>
      <c r="H57" s="28"/>
      <c r="I57" s="30">
        <f t="shared" si="26"/>
        <v>2968</v>
      </c>
      <c r="J57" s="3"/>
      <c r="K57" s="43"/>
      <c r="M57" s="114"/>
      <c r="N57" s="38">
        <v>1400</v>
      </c>
      <c r="O57" s="34">
        <f t="shared" si="19"/>
        <v>0</v>
      </c>
      <c r="P57" s="3"/>
      <c r="Q57" s="30">
        <f t="shared" si="20"/>
        <v>1834</v>
      </c>
      <c r="R57" s="3"/>
      <c r="S57" s="30">
        <f t="shared" si="21"/>
        <v>2732.8</v>
      </c>
      <c r="T57" s="28"/>
      <c r="U57" s="30">
        <f t="shared" si="22"/>
        <v>3589.6</v>
      </c>
      <c r="V57" s="3"/>
      <c r="X57" s="121"/>
      <c r="Y57" s="14"/>
      <c r="Z57" s="16"/>
      <c r="AA57" s="16"/>
      <c r="AB57" s="16"/>
      <c r="AC57" s="16"/>
      <c r="AD57" s="16"/>
      <c r="AE57" s="16"/>
      <c r="AF57" s="16"/>
      <c r="AG57" s="16"/>
    </row>
    <row r="58" spans="1:33" ht="16.899999999999999" customHeight="1" x14ac:dyDescent="0.2">
      <c r="A58" s="114"/>
      <c r="B58" s="25">
        <v>1600</v>
      </c>
      <c r="C58" s="34">
        <f t="shared" si="23"/>
        <v>0</v>
      </c>
      <c r="D58" s="3"/>
      <c r="E58" s="30">
        <f t="shared" si="24"/>
        <v>1542.4</v>
      </c>
      <c r="F58" s="3"/>
      <c r="G58" s="30">
        <f t="shared" si="25"/>
        <v>2454.4</v>
      </c>
      <c r="H58" s="28"/>
      <c r="I58" s="30">
        <f t="shared" si="26"/>
        <v>3392</v>
      </c>
      <c r="J58" s="3"/>
      <c r="K58" s="43"/>
      <c r="M58" s="114"/>
      <c r="N58" s="25">
        <v>1600</v>
      </c>
      <c r="O58" s="34">
        <f t="shared" si="19"/>
        <v>0</v>
      </c>
      <c r="P58" s="3"/>
      <c r="Q58" s="30">
        <f t="shared" si="20"/>
        <v>2096</v>
      </c>
      <c r="R58" s="3"/>
      <c r="S58" s="30">
        <f t="shared" si="21"/>
        <v>3123.2</v>
      </c>
      <c r="T58" s="28"/>
      <c r="U58" s="30">
        <f t="shared" si="22"/>
        <v>4102.3999999999996</v>
      </c>
      <c r="V58" s="3"/>
      <c r="X58" s="121"/>
      <c r="Y58" s="14"/>
      <c r="Z58" s="16"/>
      <c r="AA58" s="16"/>
      <c r="AB58" s="16"/>
      <c r="AC58" s="16"/>
      <c r="AD58" s="16"/>
      <c r="AE58" s="16"/>
      <c r="AF58" s="16"/>
      <c r="AG58" s="16"/>
    </row>
    <row r="59" spans="1:33" ht="16.899999999999999" customHeight="1" x14ac:dyDescent="0.2">
      <c r="A59" s="114"/>
      <c r="B59" s="38">
        <v>1800</v>
      </c>
      <c r="C59" s="34">
        <f t="shared" si="23"/>
        <v>0</v>
      </c>
      <c r="D59" s="3"/>
      <c r="E59" s="30">
        <f t="shared" si="24"/>
        <v>1735.2</v>
      </c>
      <c r="F59" s="3"/>
      <c r="G59" s="30">
        <f t="shared" si="25"/>
        <v>2761.2</v>
      </c>
      <c r="H59" s="28"/>
      <c r="I59" s="30">
        <f t="shared" si="26"/>
        <v>3816</v>
      </c>
      <c r="J59" s="3"/>
      <c r="K59" s="43"/>
      <c r="M59" s="114"/>
      <c r="N59" s="38">
        <v>1800</v>
      </c>
      <c r="O59" s="34">
        <f t="shared" si="19"/>
        <v>0</v>
      </c>
      <c r="P59" s="3"/>
      <c r="Q59" s="30">
        <f t="shared" si="20"/>
        <v>2358</v>
      </c>
      <c r="R59" s="3"/>
      <c r="S59" s="30">
        <f t="shared" si="21"/>
        <v>3513.6</v>
      </c>
      <c r="T59" s="28"/>
      <c r="U59" s="30">
        <f t="shared" si="22"/>
        <v>4615.2</v>
      </c>
      <c r="V59" s="3"/>
      <c r="X59" s="121"/>
      <c r="Y59" s="14"/>
      <c r="Z59" s="16"/>
      <c r="AA59" s="16"/>
      <c r="AB59" s="16"/>
      <c r="AC59" s="16"/>
      <c r="AD59" s="16"/>
      <c r="AE59" s="16"/>
      <c r="AF59" s="16"/>
      <c r="AG59" s="16"/>
    </row>
    <row r="60" spans="1:33" ht="16.899999999999999" customHeight="1" x14ac:dyDescent="0.2">
      <c r="A60" s="114"/>
      <c r="B60" s="25">
        <v>2000</v>
      </c>
      <c r="C60" s="34">
        <f t="shared" si="23"/>
        <v>0</v>
      </c>
      <c r="D60" s="3"/>
      <c r="E60" s="30">
        <f t="shared" si="24"/>
        <v>1928</v>
      </c>
      <c r="F60" s="3"/>
      <c r="G60" s="30">
        <f t="shared" si="25"/>
        <v>3068</v>
      </c>
      <c r="H60" s="28"/>
      <c r="I60" s="30">
        <f t="shared" si="26"/>
        <v>4240</v>
      </c>
      <c r="J60" s="3"/>
      <c r="K60" s="43"/>
      <c r="M60" s="114"/>
      <c r="N60" s="25">
        <v>2000</v>
      </c>
      <c r="O60" s="34">
        <f t="shared" si="19"/>
        <v>0</v>
      </c>
      <c r="P60" s="3"/>
      <c r="Q60" s="30">
        <f t="shared" si="20"/>
        <v>2620</v>
      </c>
      <c r="R60" s="3"/>
      <c r="S60" s="30">
        <f t="shared" si="21"/>
        <v>3904</v>
      </c>
      <c r="T60" s="28"/>
      <c r="U60" s="30">
        <f t="shared" si="22"/>
        <v>5128</v>
      </c>
      <c r="V60" s="3"/>
      <c r="X60" s="121"/>
      <c r="Y60" s="14"/>
      <c r="Z60" s="16"/>
      <c r="AA60" s="16"/>
      <c r="AB60" s="16"/>
      <c r="AC60" s="16"/>
      <c r="AD60" s="16"/>
      <c r="AE60" s="16"/>
      <c r="AF60" s="16"/>
      <c r="AG60" s="16"/>
    </row>
    <row r="61" spans="1:33" s="13" customFormat="1" ht="16.899999999999999" customHeight="1" x14ac:dyDescent="0.2">
      <c r="A61" s="114"/>
      <c r="B61" s="38">
        <v>2200</v>
      </c>
      <c r="C61" s="34"/>
      <c r="D61" s="3"/>
      <c r="E61" s="30">
        <f t="shared" si="24"/>
        <v>2120.8000000000002</v>
      </c>
      <c r="F61" s="3"/>
      <c r="G61" s="30">
        <f t="shared" si="25"/>
        <v>3374.8</v>
      </c>
      <c r="H61" s="28"/>
      <c r="I61" s="30">
        <f t="shared" si="26"/>
        <v>4664</v>
      </c>
      <c r="J61" s="3"/>
      <c r="K61" s="43"/>
      <c r="M61" s="114"/>
      <c r="N61" s="38">
        <v>2200</v>
      </c>
      <c r="O61" s="34"/>
      <c r="P61" s="3"/>
      <c r="Q61" s="30">
        <f t="shared" si="20"/>
        <v>2882</v>
      </c>
      <c r="R61" s="3"/>
      <c r="S61" s="30">
        <f t="shared" si="21"/>
        <v>4294.3999999999996</v>
      </c>
      <c r="T61" s="28"/>
      <c r="U61" s="30">
        <f t="shared" si="22"/>
        <v>5640.8</v>
      </c>
      <c r="V61" s="3"/>
      <c r="X61" s="121"/>
      <c r="Y61" s="14"/>
      <c r="Z61" s="16"/>
      <c r="AA61" s="16"/>
      <c r="AB61" s="16"/>
      <c r="AC61" s="16"/>
      <c r="AD61" s="16"/>
      <c r="AE61" s="16"/>
      <c r="AF61" s="16"/>
      <c r="AG61" s="16"/>
    </row>
    <row r="62" spans="1:33" ht="16.899999999999999" customHeight="1" x14ac:dyDescent="0.2">
      <c r="A62" s="114"/>
      <c r="B62" s="25">
        <v>2400</v>
      </c>
      <c r="C62" s="34">
        <f t="shared" si="23"/>
        <v>0</v>
      </c>
      <c r="D62" s="3"/>
      <c r="E62" s="30">
        <f t="shared" si="24"/>
        <v>2313.6</v>
      </c>
      <c r="F62" s="3"/>
      <c r="G62" s="30">
        <f t="shared" si="25"/>
        <v>3681.6</v>
      </c>
      <c r="H62" s="28"/>
      <c r="I62" s="30">
        <f t="shared" si="26"/>
        <v>5088</v>
      </c>
      <c r="J62" s="3"/>
      <c r="K62" s="43"/>
      <c r="M62" s="114"/>
      <c r="N62" s="25">
        <v>2400</v>
      </c>
      <c r="O62" s="34">
        <f t="shared" si="19"/>
        <v>0</v>
      </c>
      <c r="P62" s="3"/>
      <c r="Q62" s="30">
        <f t="shared" si="20"/>
        <v>3144</v>
      </c>
      <c r="R62" s="3"/>
      <c r="S62" s="30">
        <f t="shared" si="21"/>
        <v>4684.8</v>
      </c>
      <c r="T62" s="28"/>
      <c r="U62" s="30">
        <f t="shared" si="22"/>
        <v>6153.6</v>
      </c>
      <c r="V62" s="3"/>
      <c r="X62" s="121"/>
      <c r="Y62" s="14"/>
      <c r="Z62" s="16"/>
      <c r="AA62" s="16"/>
      <c r="AB62" s="16"/>
      <c r="AC62" s="16"/>
      <c r="AD62" s="16"/>
      <c r="AE62" s="16"/>
      <c r="AF62" s="16"/>
      <c r="AG62" s="16"/>
    </row>
    <row r="63" spans="1:33" s="13" customFormat="1" ht="16.899999999999999" customHeight="1" x14ac:dyDescent="0.2">
      <c r="A63" s="114"/>
      <c r="B63" s="38">
        <v>2600</v>
      </c>
      <c r="C63" s="34"/>
      <c r="D63" s="3"/>
      <c r="E63" s="30">
        <f t="shared" si="24"/>
        <v>2506.4</v>
      </c>
      <c r="F63" s="3"/>
      <c r="G63" s="30">
        <f t="shared" si="25"/>
        <v>3988.4</v>
      </c>
      <c r="H63" s="28"/>
      <c r="I63" s="30">
        <f t="shared" si="26"/>
        <v>5512</v>
      </c>
      <c r="J63" s="3"/>
      <c r="K63" s="43"/>
      <c r="M63" s="114"/>
      <c r="N63" s="38">
        <v>2600</v>
      </c>
      <c r="O63" s="34"/>
      <c r="P63" s="3"/>
      <c r="Q63" s="30">
        <f t="shared" si="20"/>
        <v>3406</v>
      </c>
      <c r="R63" s="3"/>
      <c r="S63" s="30">
        <f t="shared" si="21"/>
        <v>5075.2</v>
      </c>
      <c r="T63" s="28"/>
      <c r="U63" s="30">
        <f t="shared" si="22"/>
        <v>6666.4</v>
      </c>
      <c r="V63" s="3"/>
      <c r="X63" s="121"/>
      <c r="Y63" s="14"/>
      <c r="Z63" s="16"/>
      <c r="AA63" s="16"/>
      <c r="AB63" s="16"/>
      <c r="AC63" s="16"/>
      <c r="AD63" s="16"/>
      <c r="AE63" s="16"/>
      <c r="AF63" s="16"/>
      <c r="AG63" s="16"/>
    </row>
    <row r="64" spans="1:33" ht="16.899999999999999" customHeight="1" thickBot="1" x14ac:dyDescent="0.25">
      <c r="A64" s="114"/>
      <c r="B64" s="25">
        <v>2800</v>
      </c>
      <c r="C64" s="34">
        <f t="shared" si="23"/>
        <v>0</v>
      </c>
      <c r="D64" s="3"/>
      <c r="E64" s="30">
        <f t="shared" si="24"/>
        <v>2699.2</v>
      </c>
      <c r="F64" s="3"/>
      <c r="G64" s="30">
        <f t="shared" si="25"/>
        <v>4295.2</v>
      </c>
      <c r="H64" s="28"/>
      <c r="I64" s="30">
        <f t="shared" si="26"/>
        <v>5936</v>
      </c>
      <c r="J64" s="3"/>
      <c r="K64" s="44"/>
      <c r="M64" s="114"/>
      <c r="N64" s="25">
        <v>2800</v>
      </c>
      <c r="O64" s="34">
        <f t="shared" si="19"/>
        <v>0</v>
      </c>
      <c r="P64" s="3"/>
      <c r="Q64" s="30">
        <f t="shared" si="20"/>
        <v>3668</v>
      </c>
      <c r="R64" s="3"/>
      <c r="S64" s="30">
        <f t="shared" si="21"/>
        <v>5465.6</v>
      </c>
      <c r="T64" s="28"/>
      <c r="U64" s="30">
        <f t="shared" si="22"/>
        <v>7179.2</v>
      </c>
      <c r="V64" s="3"/>
      <c r="X64" s="121"/>
      <c r="Y64" s="14"/>
      <c r="Z64" s="16"/>
      <c r="AA64" s="16"/>
      <c r="AB64" s="16"/>
      <c r="AC64" s="16"/>
      <c r="AD64" s="16"/>
      <c r="AE64" s="16"/>
      <c r="AF64" s="16"/>
      <c r="AG64" s="16"/>
    </row>
    <row r="65" spans="1:33" s="13" customFormat="1" ht="16.899999999999999" customHeight="1" thickBot="1" x14ac:dyDescent="0.25">
      <c r="A65" s="46"/>
      <c r="B65" s="61">
        <v>3000</v>
      </c>
      <c r="C65" s="35"/>
      <c r="D65" s="29"/>
      <c r="E65" s="47"/>
      <c r="F65" s="12"/>
      <c r="G65" s="60"/>
      <c r="H65" s="12"/>
      <c r="I65" s="60"/>
      <c r="J65" s="62"/>
      <c r="K65" s="44"/>
      <c r="L65" s="59"/>
      <c r="M65" s="46"/>
      <c r="N65" s="61">
        <v>3000</v>
      </c>
      <c r="O65" s="35"/>
      <c r="P65" s="29"/>
      <c r="Q65" s="47"/>
      <c r="R65" s="12"/>
      <c r="S65" s="60"/>
      <c r="T65" s="12"/>
      <c r="U65" s="60"/>
      <c r="V65" s="12"/>
      <c r="X65" s="5"/>
      <c r="Y65" s="14"/>
      <c r="Z65" s="16"/>
      <c r="AA65" s="16"/>
      <c r="AB65" s="16"/>
      <c r="AC65" s="16"/>
      <c r="AD65" s="16"/>
      <c r="AE65" s="16"/>
      <c r="AF65" s="16"/>
      <c r="AG65" s="16"/>
    </row>
    <row r="66" spans="1:33" ht="108" customHeight="1" thickBot="1" x14ac:dyDescent="0.25">
      <c r="A66" s="6"/>
      <c r="B66" s="1"/>
      <c r="C66" s="36" t="s">
        <v>20</v>
      </c>
      <c r="D66" s="4"/>
      <c r="E66" s="4"/>
      <c r="F66" s="4"/>
      <c r="G66" s="4"/>
      <c r="H66" s="4"/>
      <c r="M66" s="36" t="s">
        <v>31</v>
      </c>
      <c r="N66" s="14"/>
      <c r="O66" s="36" t="s">
        <v>31</v>
      </c>
      <c r="P66" s="16"/>
      <c r="Q66" s="16"/>
      <c r="R66" s="16"/>
      <c r="S66" s="16"/>
      <c r="T66" s="16"/>
      <c r="U66" s="13"/>
      <c r="V66" s="13"/>
      <c r="X66" s="43"/>
      <c r="Y66" s="14"/>
      <c r="Z66" s="14"/>
      <c r="AA66" s="14"/>
      <c r="AB66" s="14"/>
      <c r="AC66" s="14"/>
      <c r="AD66" s="14"/>
      <c r="AE66" s="14"/>
      <c r="AF66" s="14"/>
      <c r="AG66" s="14"/>
    </row>
    <row r="67" spans="1:33" ht="26.25" customHeight="1" x14ac:dyDescent="0.2">
      <c r="A67" s="113" t="s">
        <v>21</v>
      </c>
      <c r="B67" s="115"/>
      <c r="C67" s="117"/>
      <c r="D67" s="116"/>
      <c r="E67" s="115">
        <v>118</v>
      </c>
      <c r="F67" s="116"/>
      <c r="G67" s="115">
        <v>168</v>
      </c>
      <c r="H67" s="116"/>
      <c r="I67" s="115">
        <v>218</v>
      </c>
      <c r="J67" s="116"/>
      <c r="K67" s="42"/>
      <c r="M67" s="113" t="s">
        <v>32</v>
      </c>
      <c r="N67" s="115">
        <v>85</v>
      </c>
      <c r="O67" s="117"/>
      <c r="P67" s="116"/>
      <c r="Q67" s="115">
        <v>118</v>
      </c>
      <c r="R67" s="116"/>
      <c r="S67" s="115">
        <v>168</v>
      </c>
      <c r="T67" s="116"/>
      <c r="U67" s="115">
        <v>218</v>
      </c>
      <c r="V67" s="116"/>
      <c r="X67" s="121"/>
      <c r="Y67" s="123"/>
      <c r="Z67" s="124"/>
      <c r="AA67" s="124"/>
      <c r="AB67" s="123"/>
      <c r="AC67" s="123"/>
      <c r="AD67" s="123"/>
      <c r="AE67" s="123"/>
      <c r="AF67" s="123"/>
      <c r="AG67" s="123"/>
    </row>
    <row r="68" spans="1:33" ht="18" customHeight="1" x14ac:dyDescent="0.2">
      <c r="A68" s="114"/>
      <c r="B68" s="23" t="s">
        <v>1</v>
      </c>
      <c r="C68" s="118" t="s">
        <v>3</v>
      </c>
      <c r="D68" s="119"/>
      <c r="E68" s="120" t="s">
        <v>3</v>
      </c>
      <c r="F68" s="119"/>
      <c r="G68" s="120" t="s">
        <v>3</v>
      </c>
      <c r="H68" s="119"/>
      <c r="I68" s="120" t="s">
        <v>3</v>
      </c>
      <c r="J68" s="119"/>
      <c r="K68" s="43"/>
      <c r="M68" s="114"/>
      <c r="N68" s="23" t="s">
        <v>1</v>
      </c>
      <c r="O68" s="118" t="s">
        <v>3</v>
      </c>
      <c r="P68" s="119"/>
      <c r="Q68" s="120" t="s">
        <v>3</v>
      </c>
      <c r="R68" s="119"/>
      <c r="S68" s="120" t="s">
        <v>3</v>
      </c>
      <c r="T68" s="119"/>
      <c r="U68" s="120" t="s">
        <v>3</v>
      </c>
      <c r="V68" s="119"/>
      <c r="X68" s="121"/>
      <c r="Y68" s="125"/>
      <c r="Z68" s="126"/>
      <c r="AA68" s="126"/>
      <c r="AB68" s="126"/>
      <c r="AC68" s="126"/>
      <c r="AD68" s="126"/>
      <c r="AE68" s="126"/>
      <c r="AF68" s="126"/>
      <c r="AG68" s="126"/>
    </row>
    <row r="69" spans="1:33" ht="16.899999999999999" customHeight="1" x14ac:dyDescent="0.2">
      <c r="A69" s="114"/>
      <c r="B69" s="24" t="s">
        <v>2</v>
      </c>
      <c r="C69" s="10" t="s">
        <v>0</v>
      </c>
      <c r="D69" s="2" t="s">
        <v>11</v>
      </c>
      <c r="E69" s="11" t="s">
        <v>0</v>
      </c>
      <c r="F69" s="2" t="s">
        <v>11</v>
      </c>
      <c r="G69" s="11" t="s">
        <v>0</v>
      </c>
      <c r="H69" s="2" t="s">
        <v>11</v>
      </c>
      <c r="I69" s="11" t="s">
        <v>0</v>
      </c>
      <c r="J69" s="2" t="s">
        <v>11</v>
      </c>
      <c r="K69" s="43"/>
      <c r="M69" s="114"/>
      <c r="N69" s="24" t="s">
        <v>2</v>
      </c>
      <c r="O69" s="10" t="s">
        <v>0</v>
      </c>
      <c r="P69" s="2" t="s">
        <v>11</v>
      </c>
      <c r="Q69" s="11" t="s">
        <v>0</v>
      </c>
      <c r="R69" s="2" t="s">
        <v>11</v>
      </c>
      <c r="S69" s="11" t="s">
        <v>0</v>
      </c>
      <c r="T69" s="2" t="s">
        <v>11</v>
      </c>
      <c r="U69" s="11" t="s">
        <v>0</v>
      </c>
      <c r="V69" s="2" t="s">
        <v>11</v>
      </c>
      <c r="X69" s="121"/>
      <c r="Y69" s="127"/>
      <c r="Z69" s="14"/>
      <c r="AA69" s="14"/>
      <c r="AB69" s="14"/>
      <c r="AC69" s="14"/>
      <c r="AD69" s="14"/>
      <c r="AE69" s="14"/>
      <c r="AF69" s="14"/>
      <c r="AG69" s="14"/>
    </row>
    <row r="70" spans="1:33" ht="16.899999999999999" customHeight="1" x14ac:dyDescent="0.2">
      <c r="A70" s="114"/>
      <c r="B70" s="26">
        <v>500</v>
      </c>
      <c r="C70" s="34">
        <f>$C$75*B70/1000</f>
        <v>0</v>
      </c>
      <c r="D70" s="3"/>
      <c r="E70" s="30">
        <f>$E$75*B70/1000</f>
        <v>561</v>
      </c>
      <c r="F70" s="3"/>
      <c r="G70" s="30">
        <f>$G$75*B70/1000</f>
        <v>858</v>
      </c>
      <c r="H70" s="28"/>
      <c r="I70" s="30">
        <f t="shared" ref="I70:I73" si="27">$I$75*B70/1000</f>
        <v>1196</v>
      </c>
      <c r="J70" s="3"/>
      <c r="K70" s="43"/>
      <c r="M70" s="114"/>
      <c r="N70" s="26">
        <v>500</v>
      </c>
      <c r="O70" s="34">
        <f>$O$75*N70/1000</f>
        <v>0</v>
      </c>
      <c r="P70" s="3"/>
      <c r="Q70" s="30">
        <f>$Q$75*N70/1000</f>
        <v>742</v>
      </c>
      <c r="R70" s="3"/>
      <c r="S70" s="30">
        <f>$S$75*N70/1000</f>
        <v>1114</v>
      </c>
      <c r="T70" s="28"/>
      <c r="U70" s="30">
        <f>$U$75*N70/1000</f>
        <v>1503</v>
      </c>
      <c r="V70" s="3"/>
      <c r="X70" s="121"/>
      <c r="Y70" s="14"/>
      <c r="Z70" s="16"/>
      <c r="AA70" s="16"/>
      <c r="AB70" s="16"/>
      <c r="AC70" s="16"/>
      <c r="AD70" s="16"/>
      <c r="AE70" s="16"/>
      <c r="AF70" s="16"/>
      <c r="AG70" s="16"/>
    </row>
    <row r="71" spans="1:33" ht="16.899999999999999" customHeight="1" x14ac:dyDescent="0.2">
      <c r="A71" s="114"/>
      <c r="B71" s="27">
        <v>600</v>
      </c>
      <c r="C71" s="34">
        <f>$C$75*B71/1000</f>
        <v>0</v>
      </c>
      <c r="D71" s="3"/>
      <c r="E71" s="30">
        <f>$E$75*B71/1000</f>
        <v>673.2</v>
      </c>
      <c r="F71" s="3"/>
      <c r="G71" s="30">
        <f>$G$75*B71/1000</f>
        <v>1029.5999999999999</v>
      </c>
      <c r="H71" s="28"/>
      <c r="I71" s="30">
        <f t="shared" si="27"/>
        <v>1435.2</v>
      </c>
      <c r="J71" s="3"/>
      <c r="K71" s="43"/>
      <c r="M71" s="114"/>
      <c r="N71" s="27">
        <v>600</v>
      </c>
      <c r="O71" s="34">
        <f t="shared" ref="O71:O85" si="28">$O$75*N71/1000</f>
        <v>0</v>
      </c>
      <c r="P71" s="3"/>
      <c r="Q71" s="30">
        <f t="shared" ref="Q71:Q85" si="29">$Q$75*N71/1000</f>
        <v>890.4</v>
      </c>
      <c r="R71" s="3"/>
      <c r="S71" s="30">
        <f t="shared" ref="S71:S85" si="30">$S$75*N71/1000</f>
        <v>1336.8</v>
      </c>
      <c r="T71" s="28"/>
      <c r="U71" s="30">
        <f t="shared" ref="U71:U85" si="31">$U$75*N71/1000</f>
        <v>1803.6</v>
      </c>
      <c r="V71" s="3"/>
      <c r="X71" s="121"/>
      <c r="Y71" s="14"/>
      <c r="Z71" s="16"/>
      <c r="AA71" s="16"/>
      <c r="AB71" s="16"/>
      <c r="AC71" s="16"/>
      <c r="AD71" s="16"/>
      <c r="AE71" s="16"/>
      <c r="AF71" s="16"/>
      <c r="AG71" s="16"/>
    </row>
    <row r="72" spans="1:33" ht="16.899999999999999" customHeight="1" x14ac:dyDescent="0.2">
      <c r="A72" s="114"/>
      <c r="B72" s="26">
        <v>700</v>
      </c>
      <c r="C72" s="34">
        <f>$C$75*B72/1000</f>
        <v>0</v>
      </c>
      <c r="D72" s="3"/>
      <c r="E72" s="30">
        <f>$E$75*B72/1000</f>
        <v>785.4</v>
      </c>
      <c r="F72" s="3"/>
      <c r="G72" s="30">
        <f>$G$75*B72/1000</f>
        <v>1201.2</v>
      </c>
      <c r="H72" s="28"/>
      <c r="I72" s="30">
        <f t="shared" si="27"/>
        <v>1674.4</v>
      </c>
      <c r="J72" s="3"/>
      <c r="K72" s="43"/>
      <c r="M72" s="114"/>
      <c r="N72" s="26">
        <v>700</v>
      </c>
      <c r="O72" s="34">
        <f t="shared" si="28"/>
        <v>0</v>
      </c>
      <c r="P72" s="3"/>
      <c r="Q72" s="30">
        <f t="shared" si="29"/>
        <v>1038.8</v>
      </c>
      <c r="R72" s="3"/>
      <c r="S72" s="30">
        <f t="shared" si="30"/>
        <v>1559.6</v>
      </c>
      <c r="T72" s="28"/>
      <c r="U72" s="30">
        <f t="shared" si="31"/>
        <v>2104.1999999999998</v>
      </c>
      <c r="V72" s="3"/>
      <c r="X72" s="121"/>
      <c r="Y72" s="14"/>
      <c r="Z72" s="16"/>
      <c r="AA72" s="16"/>
      <c r="AB72" s="16"/>
      <c r="AC72" s="16"/>
      <c r="AD72" s="16"/>
      <c r="AE72" s="16"/>
      <c r="AF72" s="16"/>
      <c r="AG72" s="16"/>
    </row>
    <row r="73" spans="1:33" ht="16.899999999999999" customHeight="1" x14ac:dyDescent="0.2">
      <c r="A73" s="114"/>
      <c r="B73" s="27">
        <v>800</v>
      </c>
      <c r="C73" s="34">
        <f>$C$75*B73/1000</f>
        <v>0</v>
      </c>
      <c r="D73" s="3"/>
      <c r="E73" s="30">
        <f>$E$75*B73/1000</f>
        <v>897.6</v>
      </c>
      <c r="F73" s="3"/>
      <c r="G73" s="30">
        <f>$G$75*B73/1000</f>
        <v>1372.8</v>
      </c>
      <c r="H73" s="28"/>
      <c r="I73" s="30">
        <f t="shared" si="27"/>
        <v>1913.6</v>
      </c>
      <c r="J73" s="3"/>
      <c r="K73" s="40"/>
      <c r="M73" s="114"/>
      <c r="N73" s="27">
        <v>800</v>
      </c>
      <c r="O73" s="34">
        <f t="shared" si="28"/>
        <v>0</v>
      </c>
      <c r="P73" s="3"/>
      <c r="Q73" s="30">
        <f t="shared" si="29"/>
        <v>1187.2</v>
      </c>
      <c r="R73" s="3"/>
      <c r="S73" s="30">
        <f t="shared" si="30"/>
        <v>1782.4</v>
      </c>
      <c r="T73" s="28"/>
      <c r="U73" s="30">
        <f t="shared" si="31"/>
        <v>2404.8000000000002</v>
      </c>
      <c r="V73" s="3"/>
      <c r="X73" s="121"/>
      <c r="Y73" s="14"/>
      <c r="Z73" s="16"/>
      <c r="AA73" s="16"/>
      <c r="AB73" s="16"/>
      <c r="AC73" s="16"/>
      <c r="AD73" s="16"/>
      <c r="AE73" s="16"/>
      <c r="AF73" s="16"/>
      <c r="AG73" s="16"/>
    </row>
    <row r="74" spans="1:33" ht="16.899999999999999" customHeight="1" x14ac:dyDescent="0.2">
      <c r="A74" s="114"/>
      <c r="B74" s="26">
        <v>900</v>
      </c>
      <c r="C74" s="34">
        <f>$C$75*B74/1000</f>
        <v>0</v>
      </c>
      <c r="D74" s="3"/>
      <c r="E74" s="30">
        <f>$E$75*B74/1000</f>
        <v>1009.8</v>
      </c>
      <c r="F74" s="3"/>
      <c r="G74" s="30">
        <f>$G$75*B74/1000</f>
        <v>1544.4</v>
      </c>
      <c r="H74" s="28"/>
      <c r="I74" s="30">
        <f>$I$75*B74/1000</f>
        <v>2152.8000000000002</v>
      </c>
      <c r="J74" s="3"/>
      <c r="K74" s="14"/>
      <c r="M74" s="114"/>
      <c r="N74" s="26">
        <v>900</v>
      </c>
      <c r="O74" s="34">
        <f t="shared" si="28"/>
        <v>0</v>
      </c>
      <c r="P74" s="3"/>
      <c r="Q74" s="30">
        <f t="shared" si="29"/>
        <v>1335.6</v>
      </c>
      <c r="R74" s="3"/>
      <c r="S74" s="30">
        <f t="shared" si="30"/>
        <v>2005.2</v>
      </c>
      <c r="T74" s="28"/>
      <c r="U74" s="30">
        <f t="shared" si="31"/>
        <v>2705.4</v>
      </c>
      <c r="V74" s="3"/>
      <c r="X74" s="121"/>
      <c r="Y74" s="14"/>
      <c r="Z74" s="16"/>
      <c r="AA74" s="16"/>
      <c r="AB74" s="16"/>
      <c r="AC74" s="16"/>
      <c r="AD74" s="16"/>
      <c r="AE74" s="16"/>
      <c r="AF74" s="16"/>
      <c r="AG74" s="16"/>
    </row>
    <row r="75" spans="1:33" ht="16.899999999999999" customHeight="1" x14ac:dyDescent="0.2">
      <c r="A75" s="114"/>
      <c r="B75" s="27">
        <v>1000</v>
      </c>
      <c r="C75" s="8"/>
      <c r="D75" s="32"/>
      <c r="E75" s="31">
        <v>1122</v>
      </c>
      <c r="F75" s="32">
        <v>1.385</v>
      </c>
      <c r="G75" s="31">
        <v>1716</v>
      </c>
      <c r="H75" s="33">
        <v>1.345</v>
      </c>
      <c r="I75" s="31">
        <v>2392</v>
      </c>
      <c r="J75" s="32">
        <v>1.3480000000000001</v>
      </c>
      <c r="K75" s="39"/>
      <c r="M75" s="114"/>
      <c r="N75" s="27">
        <v>1000</v>
      </c>
      <c r="O75" s="64"/>
      <c r="P75" s="32"/>
      <c r="Q75" s="31">
        <v>1484</v>
      </c>
      <c r="R75" s="32">
        <v>1.45</v>
      </c>
      <c r="S75" s="31">
        <v>2228</v>
      </c>
      <c r="T75" s="33">
        <v>1.46</v>
      </c>
      <c r="U75" s="31">
        <v>3006</v>
      </c>
      <c r="V75" s="32">
        <v>1.49</v>
      </c>
      <c r="X75" s="121"/>
      <c r="Y75" s="14"/>
      <c r="Z75" s="16"/>
      <c r="AA75" s="128"/>
      <c r="AB75" s="16"/>
      <c r="AC75" s="128"/>
      <c r="AD75" s="16"/>
      <c r="AE75" s="128"/>
      <c r="AF75" s="16"/>
      <c r="AG75" s="128"/>
    </row>
    <row r="76" spans="1:33" ht="16.899999999999999" customHeight="1" x14ac:dyDescent="0.2">
      <c r="A76" s="114"/>
      <c r="B76" s="26">
        <v>1100</v>
      </c>
      <c r="C76" s="34">
        <f>$C$75*B76/1000</f>
        <v>0</v>
      </c>
      <c r="D76" s="3"/>
      <c r="E76" s="30">
        <f>$E$75*B76/1000</f>
        <v>1234.2</v>
      </c>
      <c r="F76" s="3"/>
      <c r="G76" s="30">
        <f>$G$75*B76/1000</f>
        <v>1887.6</v>
      </c>
      <c r="H76" s="28"/>
      <c r="I76" s="30">
        <f>$I$75*B76/1000</f>
        <v>2631.2</v>
      </c>
      <c r="J76" s="3"/>
      <c r="K76" s="41"/>
      <c r="M76" s="114"/>
      <c r="N76" s="26">
        <v>1100</v>
      </c>
      <c r="O76" s="34">
        <f t="shared" si="28"/>
        <v>0</v>
      </c>
      <c r="P76" s="3"/>
      <c r="Q76" s="30">
        <f t="shared" si="29"/>
        <v>1632.4</v>
      </c>
      <c r="R76" s="3"/>
      <c r="S76" s="30">
        <f t="shared" si="30"/>
        <v>2450.8000000000002</v>
      </c>
      <c r="T76" s="28"/>
      <c r="U76" s="30">
        <f t="shared" si="31"/>
        <v>3306.6</v>
      </c>
      <c r="V76" s="3"/>
      <c r="X76" s="121"/>
      <c r="Y76" s="14"/>
      <c r="Z76" s="16"/>
      <c r="AA76" s="16"/>
      <c r="AB76" s="16"/>
      <c r="AC76" s="16"/>
      <c r="AD76" s="16"/>
      <c r="AE76" s="16"/>
      <c r="AF76" s="16"/>
      <c r="AG76" s="16"/>
    </row>
    <row r="77" spans="1:33" ht="16.899999999999999" customHeight="1" x14ac:dyDescent="0.2">
      <c r="A77" s="114"/>
      <c r="B77" s="27">
        <v>1200</v>
      </c>
      <c r="C77" s="34">
        <f t="shared" ref="C77:C85" si="32">$C$75*B77/1000</f>
        <v>0</v>
      </c>
      <c r="D77" s="3"/>
      <c r="E77" s="30">
        <f t="shared" ref="E77:E85" si="33">$E$75*B77/1000</f>
        <v>1346.4</v>
      </c>
      <c r="F77" s="3"/>
      <c r="G77" s="30">
        <f t="shared" ref="G77:G85" si="34">$G$75*B77/1000</f>
        <v>2059.1999999999998</v>
      </c>
      <c r="H77" s="28"/>
      <c r="I77" s="30">
        <f t="shared" ref="I77:I85" si="35">$I$75*B77/1000</f>
        <v>2870.4</v>
      </c>
      <c r="J77" s="3"/>
      <c r="K77" s="43"/>
      <c r="M77" s="114"/>
      <c r="N77" s="27">
        <v>1200</v>
      </c>
      <c r="O77" s="34">
        <f t="shared" si="28"/>
        <v>0</v>
      </c>
      <c r="P77" s="3"/>
      <c r="Q77" s="30">
        <f t="shared" si="29"/>
        <v>1780.8</v>
      </c>
      <c r="R77" s="3"/>
      <c r="S77" s="30">
        <f t="shared" si="30"/>
        <v>2673.6</v>
      </c>
      <c r="T77" s="28"/>
      <c r="U77" s="30">
        <f t="shared" si="31"/>
        <v>3607.2</v>
      </c>
      <c r="V77" s="3"/>
      <c r="X77" s="121"/>
      <c r="Y77" s="14"/>
      <c r="Z77" s="16"/>
      <c r="AA77" s="16"/>
      <c r="AB77" s="16"/>
      <c r="AC77" s="16"/>
      <c r="AD77" s="16"/>
      <c r="AE77" s="16"/>
      <c r="AF77" s="16"/>
      <c r="AG77" s="16"/>
    </row>
    <row r="78" spans="1:33" s="13" customFormat="1" ht="16.899999999999999" customHeight="1" x14ac:dyDescent="0.2">
      <c r="A78" s="114"/>
      <c r="B78" s="38">
        <v>1400</v>
      </c>
      <c r="C78" s="34">
        <f t="shared" si="32"/>
        <v>0</v>
      </c>
      <c r="D78" s="3"/>
      <c r="E78" s="30">
        <f t="shared" si="33"/>
        <v>1570.8</v>
      </c>
      <c r="F78" s="3"/>
      <c r="G78" s="30">
        <f t="shared" si="34"/>
        <v>2402.4</v>
      </c>
      <c r="H78" s="28"/>
      <c r="I78" s="30">
        <f t="shared" si="35"/>
        <v>3348.8</v>
      </c>
      <c r="J78" s="3"/>
      <c r="K78" s="43"/>
      <c r="M78" s="114"/>
      <c r="N78" s="38">
        <v>1400</v>
      </c>
      <c r="O78" s="34">
        <f t="shared" si="28"/>
        <v>0</v>
      </c>
      <c r="P78" s="3"/>
      <c r="Q78" s="30">
        <f t="shared" si="29"/>
        <v>2077.6</v>
      </c>
      <c r="R78" s="3"/>
      <c r="S78" s="30">
        <f t="shared" si="30"/>
        <v>3119.2</v>
      </c>
      <c r="T78" s="28"/>
      <c r="U78" s="30">
        <f t="shared" si="31"/>
        <v>4208.3999999999996</v>
      </c>
      <c r="V78" s="3"/>
      <c r="X78" s="121"/>
      <c r="Y78" s="14"/>
      <c r="Z78" s="16"/>
      <c r="AA78" s="16"/>
      <c r="AB78" s="16"/>
      <c r="AC78" s="16"/>
      <c r="AD78" s="16"/>
      <c r="AE78" s="16"/>
      <c r="AF78" s="16"/>
      <c r="AG78" s="16"/>
    </row>
    <row r="79" spans="1:33" ht="16.899999999999999" customHeight="1" x14ac:dyDescent="0.2">
      <c r="A79" s="114"/>
      <c r="B79" s="25">
        <v>1600</v>
      </c>
      <c r="C79" s="34">
        <f t="shared" si="32"/>
        <v>0</v>
      </c>
      <c r="D79" s="3"/>
      <c r="E79" s="30">
        <f t="shared" si="33"/>
        <v>1795.2</v>
      </c>
      <c r="F79" s="3"/>
      <c r="G79" s="30">
        <f t="shared" si="34"/>
        <v>2745.6</v>
      </c>
      <c r="H79" s="28"/>
      <c r="I79" s="30">
        <f t="shared" si="35"/>
        <v>3827.2</v>
      </c>
      <c r="J79" s="3"/>
      <c r="K79" s="43"/>
      <c r="M79" s="114"/>
      <c r="N79" s="25">
        <v>1600</v>
      </c>
      <c r="O79" s="34">
        <f t="shared" si="28"/>
        <v>0</v>
      </c>
      <c r="P79" s="3"/>
      <c r="Q79" s="30">
        <f t="shared" si="29"/>
        <v>2374.4</v>
      </c>
      <c r="R79" s="3"/>
      <c r="S79" s="30">
        <f t="shared" si="30"/>
        <v>3564.8</v>
      </c>
      <c r="T79" s="28"/>
      <c r="U79" s="30">
        <f t="shared" si="31"/>
        <v>4809.6000000000004</v>
      </c>
      <c r="V79" s="3"/>
      <c r="X79" s="121"/>
      <c r="Y79" s="14"/>
      <c r="Z79" s="16"/>
      <c r="AA79" s="16"/>
      <c r="AB79" s="16"/>
      <c r="AC79" s="16"/>
      <c r="AD79" s="16"/>
      <c r="AE79" s="16"/>
      <c r="AF79" s="16"/>
      <c r="AG79" s="16"/>
    </row>
    <row r="80" spans="1:33" ht="16.899999999999999" customHeight="1" x14ac:dyDescent="0.2">
      <c r="A80" s="114"/>
      <c r="B80" s="38">
        <v>1800</v>
      </c>
      <c r="C80" s="34">
        <f t="shared" si="32"/>
        <v>0</v>
      </c>
      <c r="D80" s="3"/>
      <c r="E80" s="30">
        <f t="shared" si="33"/>
        <v>2019.6</v>
      </c>
      <c r="F80" s="3"/>
      <c r="G80" s="30">
        <f t="shared" si="34"/>
        <v>3088.8</v>
      </c>
      <c r="H80" s="28"/>
      <c r="I80" s="30">
        <f t="shared" si="35"/>
        <v>4305.6000000000004</v>
      </c>
      <c r="J80" s="3"/>
      <c r="K80" s="43"/>
      <c r="M80" s="114"/>
      <c r="N80" s="38">
        <v>1800</v>
      </c>
      <c r="O80" s="34">
        <f t="shared" si="28"/>
        <v>0</v>
      </c>
      <c r="P80" s="3"/>
      <c r="Q80" s="30">
        <f t="shared" si="29"/>
        <v>2671.2</v>
      </c>
      <c r="R80" s="3"/>
      <c r="S80" s="30">
        <f t="shared" si="30"/>
        <v>4010.4</v>
      </c>
      <c r="T80" s="28"/>
      <c r="U80" s="30">
        <f t="shared" si="31"/>
        <v>5410.8</v>
      </c>
      <c r="V80" s="3"/>
      <c r="X80" s="121"/>
      <c r="Y80" s="14"/>
      <c r="Z80" s="16"/>
      <c r="AA80" s="16"/>
      <c r="AB80" s="16"/>
      <c r="AC80" s="16"/>
      <c r="AD80" s="16"/>
      <c r="AE80" s="16"/>
      <c r="AF80" s="16"/>
      <c r="AG80" s="16"/>
    </row>
    <row r="81" spans="1:33" ht="16.899999999999999" customHeight="1" x14ac:dyDescent="0.2">
      <c r="A81" s="114"/>
      <c r="B81" s="25">
        <v>2000</v>
      </c>
      <c r="C81" s="34">
        <f t="shared" si="32"/>
        <v>0</v>
      </c>
      <c r="D81" s="3"/>
      <c r="E81" s="30">
        <f t="shared" si="33"/>
        <v>2244</v>
      </c>
      <c r="F81" s="3"/>
      <c r="G81" s="30">
        <f t="shared" si="34"/>
        <v>3432</v>
      </c>
      <c r="H81" s="28"/>
      <c r="I81" s="30">
        <f t="shared" si="35"/>
        <v>4784</v>
      </c>
      <c r="J81" s="3"/>
      <c r="K81" s="43"/>
      <c r="M81" s="114"/>
      <c r="N81" s="25">
        <v>2000</v>
      </c>
      <c r="O81" s="34">
        <f t="shared" si="28"/>
        <v>0</v>
      </c>
      <c r="P81" s="3"/>
      <c r="Q81" s="30">
        <f t="shared" si="29"/>
        <v>2968</v>
      </c>
      <c r="R81" s="3"/>
      <c r="S81" s="30">
        <f t="shared" si="30"/>
        <v>4456</v>
      </c>
      <c r="T81" s="28"/>
      <c r="U81" s="30">
        <f t="shared" si="31"/>
        <v>6012</v>
      </c>
      <c r="V81" s="3"/>
      <c r="X81" s="121"/>
      <c r="Y81" s="14"/>
      <c r="Z81" s="16"/>
      <c r="AA81" s="16"/>
      <c r="AB81" s="16"/>
      <c r="AC81" s="16"/>
      <c r="AD81" s="16"/>
      <c r="AE81" s="16"/>
      <c r="AF81" s="16"/>
      <c r="AG81" s="16"/>
    </row>
    <row r="82" spans="1:33" s="13" customFormat="1" ht="16.899999999999999" customHeight="1" x14ac:dyDescent="0.2">
      <c r="A82" s="114"/>
      <c r="B82" s="38">
        <v>2200</v>
      </c>
      <c r="C82" s="34"/>
      <c r="D82" s="3"/>
      <c r="E82" s="30">
        <f t="shared" si="33"/>
        <v>2468.4</v>
      </c>
      <c r="F82" s="3"/>
      <c r="G82" s="30">
        <f t="shared" si="34"/>
        <v>3775.2</v>
      </c>
      <c r="H82" s="28"/>
      <c r="I82" s="30">
        <f t="shared" si="35"/>
        <v>5262.4</v>
      </c>
      <c r="J82" s="3"/>
      <c r="K82" s="43"/>
      <c r="M82" s="114"/>
      <c r="N82" s="38">
        <v>2200</v>
      </c>
      <c r="O82" s="34"/>
      <c r="P82" s="3"/>
      <c r="Q82" s="30">
        <f t="shared" si="29"/>
        <v>3264.8</v>
      </c>
      <c r="R82" s="3"/>
      <c r="S82" s="30">
        <f t="shared" si="30"/>
        <v>4901.6000000000004</v>
      </c>
      <c r="T82" s="28"/>
      <c r="U82" s="30">
        <f t="shared" si="31"/>
        <v>6613.2</v>
      </c>
      <c r="V82" s="3"/>
      <c r="X82" s="121"/>
      <c r="Y82" s="14"/>
      <c r="Z82" s="16"/>
      <c r="AA82" s="16"/>
      <c r="AB82" s="16"/>
      <c r="AC82" s="16"/>
      <c r="AD82" s="16"/>
      <c r="AE82" s="16"/>
      <c r="AF82" s="16"/>
      <c r="AG82" s="16"/>
    </row>
    <row r="83" spans="1:33" ht="16.899999999999999" customHeight="1" x14ac:dyDescent="0.2">
      <c r="A83" s="114"/>
      <c r="B83" s="25">
        <v>2400</v>
      </c>
      <c r="C83" s="34">
        <f t="shared" si="32"/>
        <v>0</v>
      </c>
      <c r="D83" s="3"/>
      <c r="E83" s="30">
        <f t="shared" si="33"/>
        <v>2692.8</v>
      </c>
      <c r="F83" s="3"/>
      <c r="G83" s="30">
        <f t="shared" si="34"/>
        <v>4118.3999999999996</v>
      </c>
      <c r="H83" s="28"/>
      <c r="I83" s="30">
        <f t="shared" si="35"/>
        <v>5740.8</v>
      </c>
      <c r="J83" s="3"/>
      <c r="K83" s="43"/>
      <c r="M83" s="114"/>
      <c r="N83" s="25">
        <v>2400</v>
      </c>
      <c r="O83" s="34">
        <f t="shared" si="28"/>
        <v>0</v>
      </c>
      <c r="P83" s="3"/>
      <c r="Q83" s="30">
        <f t="shared" si="29"/>
        <v>3561.6</v>
      </c>
      <c r="R83" s="3"/>
      <c r="S83" s="30">
        <f t="shared" si="30"/>
        <v>5347.2</v>
      </c>
      <c r="T83" s="28"/>
      <c r="U83" s="30">
        <f t="shared" si="31"/>
        <v>7214.4</v>
      </c>
      <c r="V83" s="3"/>
      <c r="X83" s="121"/>
      <c r="Y83" s="14"/>
      <c r="Z83" s="16"/>
      <c r="AA83" s="16"/>
      <c r="AB83" s="16"/>
      <c r="AC83" s="16"/>
      <c r="AD83" s="16"/>
      <c r="AE83" s="16"/>
      <c r="AF83" s="16"/>
      <c r="AG83" s="16"/>
    </row>
    <row r="84" spans="1:33" s="13" customFormat="1" ht="16.899999999999999" customHeight="1" x14ac:dyDescent="0.2">
      <c r="A84" s="114"/>
      <c r="B84" s="38">
        <v>2600</v>
      </c>
      <c r="C84" s="34"/>
      <c r="D84" s="3"/>
      <c r="E84" s="30">
        <f t="shared" si="33"/>
        <v>2917.2</v>
      </c>
      <c r="F84" s="3"/>
      <c r="G84" s="30">
        <f t="shared" si="34"/>
        <v>4461.6000000000004</v>
      </c>
      <c r="H84" s="28"/>
      <c r="I84" s="30">
        <f t="shared" si="35"/>
        <v>6219.2</v>
      </c>
      <c r="J84" s="3"/>
      <c r="K84" s="43"/>
      <c r="M84" s="114"/>
      <c r="N84" s="38">
        <v>2600</v>
      </c>
      <c r="O84" s="34"/>
      <c r="P84" s="3"/>
      <c r="Q84" s="30">
        <f t="shared" si="29"/>
        <v>3858.4</v>
      </c>
      <c r="R84" s="3"/>
      <c r="S84" s="30">
        <f t="shared" si="30"/>
        <v>5792.8</v>
      </c>
      <c r="T84" s="28"/>
      <c r="U84" s="30">
        <f t="shared" si="31"/>
        <v>7815.6</v>
      </c>
      <c r="V84" s="3"/>
      <c r="X84" s="121"/>
      <c r="Y84" s="14"/>
      <c r="Z84" s="16"/>
      <c r="AA84" s="16"/>
      <c r="AB84" s="16"/>
      <c r="AC84" s="16"/>
      <c r="AD84" s="16"/>
      <c r="AE84" s="16"/>
      <c r="AF84" s="16"/>
      <c r="AG84" s="16"/>
    </row>
    <row r="85" spans="1:33" ht="16.899999999999999" customHeight="1" thickBot="1" x14ac:dyDescent="0.25">
      <c r="A85" s="114"/>
      <c r="B85" s="25">
        <v>2800</v>
      </c>
      <c r="C85" s="34">
        <f t="shared" si="32"/>
        <v>0</v>
      </c>
      <c r="D85" s="3"/>
      <c r="E85" s="30">
        <f t="shared" si="33"/>
        <v>3141.6</v>
      </c>
      <c r="F85" s="3"/>
      <c r="G85" s="30">
        <f t="shared" si="34"/>
        <v>4804.8</v>
      </c>
      <c r="H85" s="28"/>
      <c r="I85" s="30">
        <f t="shared" si="35"/>
        <v>6697.6</v>
      </c>
      <c r="J85" s="3"/>
      <c r="K85" s="44"/>
      <c r="M85" s="114"/>
      <c r="N85" s="25">
        <v>2800</v>
      </c>
      <c r="O85" s="34">
        <f t="shared" si="28"/>
        <v>0</v>
      </c>
      <c r="P85" s="3"/>
      <c r="Q85" s="30">
        <f t="shared" si="29"/>
        <v>4155.2</v>
      </c>
      <c r="R85" s="3"/>
      <c r="S85" s="30">
        <f t="shared" si="30"/>
        <v>6238.4</v>
      </c>
      <c r="T85" s="28"/>
      <c r="U85" s="30">
        <f t="shared" si="31"/>
        <v>8416.7999999999993</v>
      </c>
      <c r="V85" s="3"/>
      <c r="X85" s="121"/>
      <c r="Y85" s="14"/>
      <c r="Z85" s="16"/>
      <c r="AA85" s="16"/>
      <c r="AB85" s="16"/>
      <c r="AC85" s="16"/>
      <c r="AD85" s="16"/>
      <c r="AE85" s="16"/>
      <c r="AF85" s="16"/>
      <c r="AG85" s="16"/>
    </row>
    <row r="86" spans="1:33" s="13" customFormat="1" ht="16.899999999999999" customHeight="1" thickBot="1" x14ac:dyDescent="0.25">
      <c r="A86" s="46"/>
      <c r="B86" s="61">
        <v>3000</v>
      </c>
      <c r="C86" s="35"/>
      <c r="D86" s="29"/>
      <c r="E86" s="47"/>
      <c r="F86" s="12"/>
      <c r="G86" s="60"/>
      <c r="H86" s="12"/>
      <c r="I86" s="60"/>
      <c r="J86" s="62"/>
      <c r="K86" s="44"/>
      <c r="L86" s="59"/>
      <c r="M86" s="46"/>
      <c r="N86" s="61">
        <v>3000</v>
      </c>
      <c r="O86" s="35"/>
      <c r="P86" s="29"/>
      <c r="Q86" s="47"/>
      <c r="R86" s="12"/>
      <c r="S86" s="60"/>
      <c r="T86" s="12"/>
      <c r="U86" s="60"/>
      <c r="V86" s="62"/>
      <c r="W86" s="59"/>
      <c r="X86" s="43"/>
      <c r="Y86" s="14"/>
      <c r="Z86" s="14"/>
      <c r="AA86" s="14"/>
      <c r="AB86" s="14"/>
      <c r="AC86" s="14"/>
      <c r="AD86" s="14"/>
      <c r="AE86" s="14"/>
      <c r="AF86" s="14"/>
      <c r="AG86" s="14"/>
    </row>
    <row r="87" spans="1:33" ht="97.5" customHeight="1" thickBot="1" x14ac:dyDescent="0.25">
      <c r="A87" s="6"/>
      <c r="B87" s="58"/>
      <c r="C87" s="36" t="s">
        <v>25</v>
      </c>
      <c r="D87" s="16"/>
      <c r="E87" s="16"/>
      <c r="F87" s="16"/>
      <c r="G87" s="16"/>
      <c r="H87" s="16"/>
      <c r="I87" s="13"/>
      <c r="J87" s="13"/>
      <c r="M87" s="36" t="s">
        <v>33</v>
      </c>
      <c r="N87" s="58"/>
      <c r="O87" s="36" t="s">
        <v>33</v>
      </c>
      <c r="P87" s="16"/>
      <c r="Q87" s="16"/>
      <c r="R87" s="16"/>
      <c r="S87" s="16"/>
      <c r="T87" s="16"/>
      <c r="U87" s="13"/>
      <c r="V87" s="13"/>
      <c r="X87" s="43"/>
      <c r="Y87" s="14"/>
      <c r="Z87" s="14"/>
      <c r="AA87" s="14"/>
      <c r="AB87" s="14"/>
      <c r="AC87" s="14"/>
      <c r="AD87" s="14"/>
      <c r="AE87" s="14"/>
      <c r="AF87" s="14"/>
      <c r="AG87" s="14"/>
    </row>
    <row r="88" spans="1:33" ht="23.25" customHeight="1" x14ac:dyDescent="0.2">
      <c r="A88" s="113" t="s">
        <v>26</v>
      </c>
      <c r="B88" s="115"/>
      <c r="C88" s="117"/>
      <c r="D88" s="116"/>
      <c r="E88" s="115">
        <v>118</v>
      </c>
      <c r="F88" s="116"/>
      <c r="G88" s="115">
        <v>168</v>
      </c>
      <c r="H88" s="116"/>
      <c r="I88" s="115">
        <v>218</v>
      </c>
      <c r="J88" s="116"/>
      <c r="M88" s="113" t="s">
        <v>34</v>
      </c>
      <c r="N88" s="115">
        <v>85</v>
      </c>
      <c r="O88" s="117"/>
      <c r="P88" s="116"/>
      <c r="Q88" s="115">
        <v>118</v>
      </c>
      <c r="R88" s="116"/>
      <c r="S88" s="115">
        <v>168</v>
      </c>
      <c r="T88" s="116"/>
      <c r="U88" s="115">
        <v>218</v>
      </c>
      <c r="V88" s="116"/>
      <c r="X88" s="121"/>
      <c r="Y88" s="123"/>
      <c r="Z88" s="124"/>
      <c r="AA88" s="124"/>
      <c r="AB88" s="123"/>
      <c r="AC88" s="123"/>
      <c r="AD88" s="123"/>
      <c r="AE88" s="123"/>
      <c r="AF88" s="123"/>
      <c r="AG88" s="123"/>
    </row>
    <row r="89" spans="1:33" ht="17.100000000000001" customHeight="1" x14ac:dyDescent="0.2">
      <c r="A89" s="114"/>
      <c r="B89" s="23" t="s">
        <v>1</v>
      </c>
      <c r="C89" s="118" t="s">
        <v>3</v>
      </c>
      <c r="D89" s="119"/>
      <c r="E89" s="120" t="s">
        <v>3</v>
      </c>
      <c r="F89" s="119"/>
      <c r="G89" s="120" t="s">
        <v>3</v>
      </c>
      <c r="H89" s="119"/>
      <c r="I89" s="120" t="s">
        <v>3</v>
      </c>
      <c r="J89" s="119"/>
      <c r="M89" s="114"/>
      <c r="N89" s="23" t="s">
        <v>1</v>
      </c>
      <c r="O89" s="118" t="s">
        <v>3</v>
      </c>
      <c r="P89" s="119"/>
      <c r="Q89" s="120" t="s">
        <v>3</v>
      </c>
      <c r="R89" s="119"/>
      <c r="S89" s="120" t="s">
        <v>3</v>
      </c>
      <c r="T89" s="119"/>
      <c r="U89" s="120" t="s">
        <v>3</v>
      </c>
      <c r="V89" s="119"/>
      <c r="X89" s="121"/>
      <c r="Y89" s="125"/>
      <c r="Z89" s="126"/>
      <c r="AA89" s="126"/>
      <c r="AB89" s="126"/>
      <c r="AC89" s="126"/>
      <c r="AD89" s="126"/>
      <c r="AE89" s="126"/>
      <c r="AF89" s="126"/>
      <c r="AG89" s="126"/>
    </row>
    <row r="90" spans="1:33" ht="17.100000000000001" customHeight="1" x14ac:dyDescent="0.2">
      <c r="A90" s="114"/>
      <c r="B90" s="24" t="s">
        <v>2</v>
      </c>
      <c r="C90" s="10" t="s">
        <v>0</v>
      </c>
      <c r="D90" s="2" t="s">
        <v>11</v>
      </c>
      <c r="E90" s="11" t="s">
        <v>0</v>
      </c>
      <c r="F90" s="2" t="s">
        <v>11</v>
      </c>
      <c r="G90" s="11" t="s">
        <v>0</v>
      </c>
      <c r="H90" s="2" t="s">
        <v>11</v>
      </c>
      <c r="I90" s="11" t="s">
        <v>0</v>
      </c>
      <c r="J90" s="2" t="s">
        <v>11</v>
      </c>
      <c r="M90" s="114"/>
      <c r="N90" s="24" t="s">
        <v>2</v>
      </c>
      <c r="O90" s="10" t="s">
        <v>0</v>
      </c>
      <c r="P90" s="2" t="s">
        <v>11</v>
      </c>
      <c r="Q90" s="11" t="s">
        <v>0</v>
      </c>
      <c r="R90" s="2" t="s">
        <v>11</v>
      </c>
      <c r="S90" s="11" t="s">
        <v>0</v>
      </c>
      <c r="T90" s="2" t="s">
        <v>11</v>
      </c>
      <c r="U90" s="11" t="s">
        <v>0</v>
      </c>
      <c r="V90" s="2" t="s">
        <v>11</v>
      </c>
      <c r="X90" s="121"/>
      <c r="Y90" s="127"/>
      <c r="Z90" s="14"/>
      <c r="AA90" s="14"/>
      <c r="AB90" s="14"/>
      <c r="AC90" s="14"/>
      <c r="AD90" s="14"/>
      <c r="AE90" s="14"/>
      <c r="AF90" s="14"/>
      <c r="AG90" s="14"/>
    </row>
    <row r="91" spans="1:33" ht="17.100000000000001" customHeight="1" x14ac:dyDescent="0.2">
      <c r="A91" s="114"/>
      <c r="B91" s="26">
        <v>500</v>
      </c>
      <c r="C91" s="34"/>
      <c r="D91" s="3"/>
      <c r="E91" s="30"/>
      <c r="F91" s="3"/>
      <c r="G91" s="30"/>
      <c r="H91" s="28"/>
      <c r="I91" s="30"/>
      <c r="J91" s="3"/>
      <c r="M91" s="114"/>
      <c r="N91" s="26">
        <v>500</v>
      </c>
      <c r="O91" s="34">
        <f>$O$96*N91/1000</f>
        <v>0</v>
      </c>
      <c r="P91" s="3"/>
      <c r="Q91" s="30"/>
      <c r="R91" s="3"/>
      <c r="S91" s="30"/>
      <c r="T91" s="28"/>
      <c r="U91" s="30"/>
      <c r="V91" s="3"/>
      <c r="X91" s="121"/>
      <c r="Y91" s="14"/>
      <c r="Z91" s="16"/>
      <c r="AA91" s="16"/>
      <c r="AB91" s="16"/>
      <c r="AC91" s="16"/>
      <c r="AD91" s="16"/>
      <c r="AE91" s="16"/>
      <c r="AF91" s="16"/>
      <c r="AG91" s="16"/>
    </row>
    <row r="92" spans="1:33" ht="17.100000000000001" customHeight="1" x14ac:dyDescent="0.2">
      <c r="A92" s="114"/>
      <c r="B92" s="27">
        <v>600</v>
      </c>
      <c r="C92" s="34">
        <f t="shared" ref="C92:C99" si="36">$C$96*B92/1000</f>
        <v>0</v>
      </c>
      <c r="D92" s="3"/>
      <c r="E92" s="30">
        <f t="shared" ref="E92:E99" si="37">$E$96*B92/1000</f>
        <v>837.6</v>
      </c>
      <c r="F92" s="3"/>
      <c r="G92" s="30">
        <f t="shared" ref="G92:G99" si="38">$G$96*B92/1000</f>
        <v>1209.5999999999999</v>
      </c>
      <c r="H92" s="28"/>
      <c r="I92" s="30">
        <f t="shared" ref="I92:I99" si="39">$I$96*B92/1000</f>
        <v>1706.4</v>
      </c>
      <c r="J92" s="3"/>
      <c r="M92" s="114"/>
      <c r="N92" s="27">
        <v>600</v>
      </c>
      <c r="O92" s="34">
        <f t="shared" ref="O92:O99" si="40">$O$96*N92/1000</f>
        <v>0</v>
      </c>
      <c r="P92" s="3"/>
      <c r="Q92" s="30">
        <f t="shared" ref="Q92:Q99" si="41">$Q$96*N92/1000</f>
        <v>1054.8</v>
      </c>
      <c r="R92" s="3"/>
      <c r="S92" s="30">
        <f t="shared" ref="S92:S99" si="42">$S$96*N92/1000</f>
        <v>1608</v>
      </c>
      <c r="T92" s="28"/>
      <c r="U92" s="30">
        <f t="shared" ref="U92:U99" si="43">$U$96*N92/1000</f>
        <v>2289.6</v>
      </c>
      <c r="V92" s="3"/>
      <c r="X92" s="121"/>
      <c r="Y92" s="14"/>
      <c r="Z92" s="16"/>
      <c r="AA92" s="16"/>
      <c r="AB92" s="16"/>
      <c r="AC92" s="16"/>
      <c r="AD92" s="16"/>
      <c r="AE92" s="16"/>
      <c r="AF92" s="16"/>
      <c r="AG92" s="16"/>
    </row>
    <row r="93" spans="1:33" ht="17.100000000000001" customHeight="1" x14ac:dyDescent="0.2">
      <c r="A93" s="114"/>
      <c r="B93" s="26">
        <v>700</v>
      </c>
      <c r="C93" s="34">
        <f t="shared" si="36"/>
        <v>0</v>
      </c>
      <c r="D93" s="3"/>
      <c r="E93" s="30">
        <f t="shared" si="37"/>
        <v>977.2</v>
      </c>
      <c r="F93" s="3"/>
      <c r="G93" s="30">
        <f t="shared" si="38"/>
        <v>1411.2</v>
      </c>
      <c r="H93" s="28"/>
      <c r="I93" s="30">
        <f t="shared" si="39"/>
        <v>1990.8</v>
      </c>
      <c r="J93" s="3"/>
      <c r="M93" s="114"/>
      <c r="N93" s="26">
        <v>700</v>
      </c>
      <c r="O93" s="34">
        <f t="shared" si="40"/>
        <v>0</v>
      </c>
      <c r="P93" s="3"/>
      <c r="Q93" s="30">
        <f t="shared" si="41"/>
        <v>1230.5999999999999</v>
      </c>
      <c r="R93" s="3"/>
      <c r="S93" s="30">
        <f t="shared" si="42"/>
        <v>1876</v>
      </c>
      <c r="T93" s="28"/>
      <c r="U93" s="30">
        <f t="shared" si="43"/>
        <v>2671.2</v>
      </c>
      <c r="V93" s="3"/>
      <c r="X93" s="121"/>
      <c r="Y93" s="14"/>
      <c r="Z93" s="16"/>
      <c r="AA93" s="16"/>
      <c r="AB93" s="16"/>
      <c r="AC93" s="16"/>
      <c r="AD93" s="16"/>
      <c r="AE93" s="16"/>
      <c r="AF93" s="16"/>
      <c r="AG93" s="16"/>
    </row>
    <row r="94" spans="1:33" ht="17.100000000000001" customHeight="1" x14ac:dyDescent="0.2">
      <c r="A94" s="114"/>
      <c r="B94" s="27">
        <v>800</v>
      </c>
      <c r="C94" s="34">
        <f t="shared" si="36"/>
        <v>0</v>
      </c>
      <c r="D94" s="3"/>
      <c r="E94" s="30">
        <f t="shared" si="37"/>
        <v>1116.8</v>
      </c>
      <c r="F94" s="3"/>
      <c r="G94" s="30">
        <f t="shared" si="38"/>
        <v>1612.8</v>
      </c>
      <c r="H94" s="28"/>
      <c r="I94" s="30">
        <f t="shared" si="39"/>
        <v>2275.1999999999998</v>
      </c>
      <c r="J94" s="3"/>
      <c r="M94" s="114"/>
      <c r="N94" s="27">
        <v>800</v>
      </c>
      <c r="O94" s="34">
        <f t="shared" si="40"/>
        <v>0</v>
      </c>
      <c r="P94" s="3"/>
      <c r="Q94" s="30">
        <f t="shared" si="41"/>
        <v>1406.4</v>
      </c>
      <c r="R94" s="3"/>
      <c r="S94" s="30">
        <f t="shared" si="42"/>
        <v>2144</v>
      </c>
      <c r="T94" s="28"/>
      <c r="U94" s="30">
        <f t="shared" si="43"/>
        <v>3052.8</v>
      </c>
      <c r="V94" s="3"/>
      <c r="X94" s="121"/>
      <c r="Y94" s="14"/>
      <c r="Z94" s="16"/>
      <c r="AA94" s="16"/>
      <c r="AB94" s="16"/>
      <c r="AC94" s="16"/>
      <c r="AD94" s="16"/>
      <c r="AE94" s="16"/>
      <c r="AF94" s="16"/>
      <c r="AG94" s="16"/>
    </row>
    <row r="95" spans="1:33" ht="17.100000000000001" customHeight="1" x14ac:dyDescent="0.2">
      <c r="A95" s="114"/>
      <c r="B95" s="26">
        <v>900</v>
      </c>
      <c r="C95" s="34">
        <f t="shared" si="36"/>
        <v>0</v>
      </c>
      <c r="D95" s="3"/>
      <c r="E95" s="30">
        <f t="shared" si="37"/>
        <v>1256.4000000000001</v>
      </c>
      <c r="F95" s="3"/>
      <c r="G95" s="30">
        <f t="shared" si="38"/>
        <v>1814.4</v>
      </c>
      <c r="H95" s="28"/>
      <c r="I95" s="30">
        <f t="shared" si="39"/>
        <v>2559.6</v>
      </c>
      <c r="J95" s="3"/>
      <c r="M95" s="114"/>
      <c r="N95" s="26">
        <v>900</v>
      </c>
      <c r="O95" s="34">
        <f t="shared" si="40"/>
        <v>0</v>
      </c>
      <c r="P95" s="3"/>
      <c r="Q95" s="30">
        <f t="shared" si="41"/>
        <v>1582.2</v>
      </c>
      <c r="R95" s="3"/>
      <c r="S95" s="30">
        <f t="shared" si="42"/>
        <v>2412</v>
      </c>
      <c r="T95" s="28"/>
      <c r="U95" s="30">
        <f t="shared" si="43"/>
        <v>3434.4</v>
      </c>
      <c r="V95" s="3"/>
      <c r="X95" s="121"/>
      <c r="Y95" s="14"/>
      <c r="Z95" s="16"/>
      <c r="AA95" s="16"/>
      <c r="AB95" s="16"/>
      <c r="AC95" s="16"/>
      <c r="AD95" s="16"/>
      <c r="AE95" s="16"/>
      <c r="AF95" s="16"/>
      <c r="AG95" s="16"/>
    </row>
    <row r="96" spans="1:33" ht="17.100000000000001" customHeight="1" x14ac:dyDescent="0.2">
      <c r="A96" s="114"/>
      <c r="B96" s="27">
        <v>1000</v>
      </c>
      <c r="C96" s="64"/>
      <c r="D96" s="32"/>
      <c r="E96" s="31">
        <v>1396</v>
      </c>
      <c r="F96" s="32">
        <v>1.35</v>
      </c>
      <c r="G96" s="31">
        <v>2016</v>
      </c>
      <c r="H96" s="33">
        <v>1.2929999999999999</v>
      </c>
      <c r="I96" s="31">
        <v>2844</v>
      </c>
      <c r="J96" s="32">
        <v>1.296</v>
      </c>
      <c r="M96" s="114"/>
      <c r="N96" s="27">
        <v>1000</v>
      </c>
      <c r="O96" s="64"/>
      <c r="P96" s="32"/>
      <c r="Q96" s="31">
        <v>1758</v>
      </c>
      <c r="R96" s="32">
        <v>1.4410000000000001</v>
      </c>
      <c r="S96" s="31">
        <v>2680</v>
      </c>
      <c r="T96" s="33">
        <v>1.4550000000000001</v>
      </c>
      <c r="U96" s="31">
        <v>3816</v>
      </c>
      <c r="V96" s="32">
        <v>1.4990000000000001</v>
      </c>
      <c r="X96" s="121"/>
      <c r="Y96" s="14"/>
      <c r="Z96" s="16"/>
      <c r="AA96" s="128"/>
      <c r="AB96" s="16"/>
      <c r="AC96" s="128"/>
      <c r="AD96" s="16"/>
      <c r="AE96" s="128"/>
      <c r="AF96" s="16"/>
      <c r="AG96" s="128"/>
    </row>
    <row r="97" spans="1:33" ht="17.100000000000001" customHeight="1" x14ac:dyDescent="0.2">
      <c r="A97" s="114"/>
      <c r="B97" s="26">
        <v>1100</v>
      </c>
      <c r="C97" s="34">
        <f t="shared" si="36"/>
        <v>0</v>
      </c>
      <c r="D97" s="3"/>
      <c r="E97" s="30">
        <f t="shared" si="37"/>
        <v>1535.6</v>
      </c>
      <c r="F97" s="3"/>
      <c r="G97" s="30">
        <f t="shared" si="38"/>
        <v>2217.6</v>
      </c>
      <c r="H97" s="28"/>
      <c r="I97" s="30">
        <f t="shared" si="39"/>
        <v>3128.4</v>
      </c>
      <c r="J97" s="3"/>
      <c r="M97" s="114"/>
      <c r="N97" s="26">
        <v>1100</v>
      </c>
      <c r="O97" s="34">
        <f t="shared" si="40"/>
        <v>0</v>
      </c>
      <c r="P97" s="3"/>
      <c r="Q97" s="30">
        <f t="shared" si="41"/>
        <v>1933.8</v>
      </c>
      <c r="R97" s="3"/>
      <c r="S97" s="30">
        <f t="shared" si="42"/>
        <v>2948</v>
      </c>
      <c r="T97" s="28"/>
      <c r="U97" s="30">
        <f t="shared" si="43"/>
        <v>4197.6000000000004</v>
      </c>
      <c r="V97" s="3"/>
      <c r="X97" s="121"/>
      <c r="Y97" s="14"/>
      <c r="Z97" s="16"/>
      <c r="AA97" s="122"/>
      <c r="AB97" s="16"/>
      <c r="AC97" s="122"/>
      <c r="AD97" s="16"/>
      <c r="AE97" s="122"/>
      <c r="AF97" s="16"/>
      <c r="AG97" s="122"/>
    </row>
    <row r="98" spans="1:33" ht="17.100000000000001" customHeight="1" x14ac:dyDescent="0.2">
      <c r="A98" s="114"/>
      <c r="B98" s="27">
        <v>1200</v>
      </c>
      <c r="C98" s="34">
        <f t="shared" si="36"/>
        <v>0</v>
      </c>
      <c r="D98" s="3"/>
      <c r="E98" s="30">
        <f t="shared" si="37"/>
        <v>1675.2</v>
      </c>
      <c r="F98" s="3"/>
      <c r="G98" s="30">
        <f t="shared" si="38"/>
        <v>2419.1999999999998</v>
      </c>
      <c r="H98" s="28"/>
      <c r="I98" s="30">
        <f t="shared" si="39"/>
        <v>3412.8</v>
      </c>
      <c r="J98" s="3"/>
      <c r="M98" s="114"/>
      <c r="N98" s="27">
        <v>1200</v>
      </c>
      <c r="O98" s="34">
        <f t="shared" si="40"/>
        <v>0</v>
      </c>
      <c r="P98" s="3"/>
      <c r="Q98" s="30">
        <f t="shared" si="41"/>
        <v>2109.6</v>
      </c>
      <c r="R98" s="3"/>
      <c r="S98" s="30">
        <f t="shared" si="42"/>
        <v>3216</v>
      </c>
      <c r="T98" s="28"/>
      <c r="U98" s="30">
        <f t="shared" si="43"/>
        <v>4579.2</v>
      </c>
      <c r="V98" s="3"/>
      <c r="X98" s="121"/>
      <c r="Y98" s="14"/>
      <c r="Z98" s="16"/>
      <c r="AA98" s="122"/>
      <c r="AB98" s="16"/>
      <c r="AC98" s="122"/>
      <c r="AD98" s="16"/>
      <c r="AE98" s="122"/>
      <c r="AF98" s="16"/>
      <c r="AG98" s="122"/>
    </row>
    <row r="99" spans="1:33" ht="17.100000000000001" customHeight="1" x14ac:dyDescent="0.2">
      <c r="A99" s="114"/>
      <c r="B99" s="38">
        <v>1400</v>
      </c>
      <c r="C99" s="34">
        <f t="shared" si="36"/>
        <v>0</v>
      </c>
      <c r="D99" s="3"/>
      <c r="E99" s="30">
        <f t="shared" si="37"/>
        <v>1954.4</v>
      </c>
      <c r="F99" s="3"/>
      <c r="G99" s="30">
        <f t="shared" si="38"/>
        <v>2822.4</v>
      </c>
      <c r="H99" s="28"/>
      <c r="I99" s="30">
        <f t="shared" si="39"/>
        <v>3981.6</v>
      </c>
      <c r="J99" s="3"/>
      <c r="M99" s="114"/>
      <c r="N99" s="38">
        <v>1400</v>
      </c>
      <c r="O99" s="34">
        <f t="shared" si="40"/>
        <v>0</v>
      </c>
      <c r="P99" s="3"/>
      <c r="Q99" s="30">
        <f t="shared" si="41"/>
        <v>2461.1999999999998</v>
      </c>
      <c r="R99" s="3"/>
      <c r="S99" s="30">
        <f t="shared" si="42"/>
        <v>3752</v>
      </c>
      <c r="T99" s="28"/>
      <c r="U99" s="30">
        <f t="shared" si="43"/>
        <v>5342.4</v>
      </c>
      <c r="V99" s="3"/>
      <c r="X99" s="121"/>
      <c r="Y99" s="14"/>
      <c r="Z99" s="16"/>
      <c r="AA99" s="122"/>
      <c r="AB99" s="16"/>
      <c r="AC99" s="122"/>
      <c r="AD99" s="16"/>
      <c r="AE99" s="122"/>
      <c r="AF99" s="16"/>
      <c r="AG99" s="122"/>
    </row>
    <row r="100" spans="1:33" ht="17.100000000000001" customHeight="1" x14ac:dyDescent="0.2">
      <c r="A100" s="114"/>
      <c r="B100" s="25">
        <v>1600</v>
      </c>
      <c r="C100" s="34"/>
      <c r="D100" s="3"/>
      <c r="E100" s="30"/>
      <c r="F100" s="3"/>
      <c r="G100" s="30"/>
      <c r="H100" s="28"/>
      <c r="I100" s="30"/>
      <c r="J100" s="3"/>
      <c r="M100" s="114"/>
      <c r="N100" s="25">
        <v>1600</v>
      </c>
      <c r="O100" s="34"/>
      <c r="P100" s="3"/>
      <c r="Q100" s="30"/>
      <c r="R100" s="3"/>
      <c r="S100" s="30"/>
      <c r="T100" s="28"/>
      <c r="U100" s="30"/>
      <c r="V100" s="3"/>
      <c r="X100" s="121"/>
      <c r="Y100" s="14"/>
      <c r="Z100" s="16"/>
      <c r="AA100" s="122"/>
      <c r="AB100" s="16"/>
      <c r="AC100" s="122"/>
      <c r="AD100" s="16"/>
      <c r="AE100" s="122"/>
      <c r="AF100" s="16"/>
      <c r="AG100" s="122"/>
    </row>
    <row r="101" spans="1:33" ht="17.100000000000001" customHeight="1" x14ac:dyDescent="0.2">
      <c r="A101" s="114"/>
      <c r="B101" s="38">
        <v>1800</v>
      </c>
      <c r="C101" s="34"/>
      <c r="D101" s="3"/>
      <c r="E101" s="30"/>
      <c r="F101" s="3"/>
      <c r="G101" s="30"/>
      <c r="H101" s="28"/>
      <c r="I101" s="30"/>
      <c r="J101" s="3"/>
      <c r="M101" s="114"/>
      <c r="N101" s="38">
        <v>1800</v>
      </c>
      <c r="O101" s="34"/>
      <c r="P101" s="3"/>
      <c r="Q101" s="30"/>
      <c r="R101" s="3"/>
      <c r="S101" s="30"/>
      <c r="T101" s="28"/>
      <c r="U101" s="30"/>
      <c r="V101" s="3"/>
      <c r="X101" s="121"/>
      <c r="Y101" s="14"/>
      <c r="Z101" s="16"/>
      <c r="AA101" s="122"/>
      <c r="AB101" s="16"/>
      <c r="AC101" s="122"/>
      <c r="AD101" s="16"/>
      <c r="AE101" s="122"/>
      <c r="AF101" s="16"/>
      <c r="AG101" s="122"/>
    </row>
    <row r="102" spans="1:33" ht="17.100000000000001" customHeight="1" x14ac:dyDescent="0.2">
      <c r="A102" s="114"/>
      <c r="B102" s="25">
        <v>2000</v>
      </c>
      <c r="C102" s="34"/>
      <c r="D102" s="3"/>
      <c r="E102" s="30"/>
      <c r="F102" s="3"/>
      <c r="G102" s="30"/>
      <c r="H102" s="28"/>
      <c r="I102" s="30"/>
      <c r="J102" s="3"/>
      <c r="M102" s="114"/>
      <c r="N102" s="25">
        <v>2000</v>
      </c>
      <c r="O102" s="34"/>
      <c r="P102" s="3"/>
      <c r="Q102" s="30"/>
      <c r="R102" s="3"/>
      <c r="S102" s="30"/>
      <c r="T102" s="28"/>
      <c r="U102" s="30"/>
      <c r="V102" s="3"/>
      <c r="X102" s="121"/>
      <c r="Y102" s="14"/>
      <c r="Z102" s="16"/>
      <c r="AA102" s="122"/>
      <c r="AB102" s="16"/>
      <c r="AC102" s="122"/>
      <c r="AD102" s="16"/>
      <c r="AE102" s="122"/>
      <c r="AF102" s="16"/>
      <c r="AG102" s="122"/>
    </row>
    <row r="103" spans="1:33" ht="17.100000000000001" customHeight="1" x14ac:dyDescent="0.2">
      <c r="A103" s="114"/>
      <c r="B103" s="38">
        <v>2200</v>
      </c>
      <c r="C103" s="34"/>
      <c r="D103" s="3"/>
      <c r="E103" s="30"/>
      <c r="F103" s="3"/>
      <c r="G103" s="30"/>
      <c r="H103" s="28"/>
      <c r="I103" s="30"/>
      <c r="J103" s="3"/>
      <c r="M103" s="114"/>
      <c r="N103" s="38">
        <v>2200</v>
      </c>
      <c r="O103" s="34"/>
      <c r="P103" s="3"/>
      <c r="Q103" s="30"/>
      <c r="R103" s="3"/>
      <c r="S103" s="30"/>
      <c r="T103" s="28"/>
      <c r="U103" s="30"/>
      <c r="V103" s="3"/>
      <c r="X103" s="121"/>
      <c r="Y103" s="14"/>
      <c r="Z103" s="16"/>
      <c r="AA103" s="122"/>
      <c r="AB103" s="16"/>
      <c r="AC103" s="122"/>
      <c r="AD103" s="16"/>
      <c r="AE103" s="122"/>
      <c r="AF103" s="16"/>
      <c r="AG103" s="122"/>
    </row>
    <row r="104" spans="1:33" ht="17.100000000000001" customHeight="1" x14ac:dyDescent="0.2">
      <c r="A104" s="114"/>
      <c r="B104" s="25">
        <v>2400</v>
      </c>
      <c r="C104" s="34"/>
      <c r="D104" s="3"/>
      <c r="E104" s="30"/>
      <c r="F104" s="3"/>
      <c r="G104" s="30"/>
      <c r="H104" s="28"/>
      <c r="I104" s="30"/>
      <c r="J104" s="3"/>
      <c r="M104" s="114"/>
      <c r="N104" s="25">
        <v>2400</v>
      </c>
      <c r="O104" s="34"/>
      <c r="P104" s="3"/>
      <c r="Q104" s="30"/>
      <c r="R104" s="3"/>
      <c r="S104" s="30"/>
      <c r="T104" s="28"/>
      <c r="U104" s="30"/>
      <c r="V104" s="3"/>
      <c r="X104" s="121"/>
      <c r="Y104" s="14"/>
      <c r="Z104" s="16"/>
      <c r="AA104" s="122"/>
      <c r="AB104" s="16"/>
      <c r="AC104" s="122"/>
      <c r="AD104" s="16"/>
      <c r="AE104" s="122"/>
      <c r="AF104" s="16"/>
      <c r="AG104" s="122"/>
    </row>
    <row r="105" spans="1:33" ht="17.100000000000001" customHeight="1" x14ac:dyDescent="0.2">
      <c r="A105" s="114"/>
      <c r="B105" s="38">
        <v>2600</v>
      </c>
      <c r="C105" s="34"/>
      <c r="D105" s="3"/>
      <c r="E105" s="30"/>
      <c r="F105" s="3"/>
      <c r="G105" s="30"/>
      <c r="H105" s="28"/>
      <c r="I105" s="30"/>
      <c r="J105" s="3"/>
      <c r="M105" s="114"/>
      <c r="N105" s="38">
        <v>2600</v>
      </c>
      <c r="O105" s="34"/>
      <c r="P105" s="3"/>
      <c r="Q105" s="30"/>
      <c r="R105" s="3"/>
      <c r="S105" s="30"/>
      <c r="T105" s="28"/>
      <c r="U105" s="30"/>
      <c r="V105" s="3"/>
      <c r="X105" s="121"/>
      <c r="Y105" s="14"/>
      <c r="Z105" s="16"/>
      <c r="AA105" s="122"/>
      <c r="AB105" s="16"/>
      <c r="AC105" s="122"/>
      <c r="AD105" s="16"/>
      <c r="AE105" s="122"/>
      <c r="AF105" s="16"/>
      <c r="AG105" s="122"/>
    </row>
    <row r="106" spans="1:33" ht="17.100000000000001" customHeight="1" x14ac:dyDescent="0.2">
      <c r="A106" s="114"/>
      <c r="B106" s="25">
        <v>2800</v>
      </c>
      <c r="C106" s="34"/>
      <c r="D106" s="3"/>
      <c r="E106" s="30"/>
      <c r="F106" s="3"/>
      <c r="G106" s="30"/>
      <c r="H106" s="28"/>
      <c r="I106" s="30"/>
      <c r="J106" s="3"/>
      <c r="M106" s="114"/>
      <c r="N106" s="25">
        <v>2800</v>
      </c>
      <c r="O106" s="34"/>
      <c r="P106" s="3"/>
      <c r="Q106" s="30"/>
      <c r="R106" s="3"/>
      <c r="S106" s="30"/>
      <c r="T106" s="28"/>
      <c r="U106" s="30"/>
      <c r="V106" s="3"/>
      <c r="X106" s="121"/>
      <c r="Y106" s="14"/>
      <c r="Z106" s="16"/>
      <c r="AA106" s="122"/>
      <c r="AB106" s="16"/>
      <c r="AC106" s="122"/>
      <c r="AD106" s="16"/>
      <c r="AE106" s="122"/>
      <c r="AF106" s="16"/>
      <c r="AG106" s="122"/>
    </row>
    <row r="107" spans="1:33" ht="17.100000000000001" customHeight="1" thickBot="1" x14ac:dyDescent="0.25">
      <c r="A107" s="46"/>
      <c r="B107" s="61">
        <v>3000</v>
      </c>
      <c r="C107" s="35"/>
      <c r="D107" s="29"/>
      <c r="E107" s="47"/>
      <c r="F107" s="12"/>
      <c r="G107" s="60"/>
      <c r="H107" s="12"/>
      <c r="I107" s="60"/>
      <c r="J107" s="12"/>
      <c r="M107" s="46"/>
      <c r="N107" s="61">
        <v>3000</v>
      </c>
      <c r="O107" s="35"/>
      <c r="P107" s="29"/>
      <c r="Q107" s="47"/>
      <c r="R107" s="12"/>
      <c r="S107" s="60"/>
      <c r="T107" s="12"/>
      <c r="U107" s="60"/>
      <c r="V107" s="12"/>
    </row>
    <row r="108" spans="1:33" x14ac:dyDescent="0.2">
      <c r="C108" s="9"/>
    </row>
    <row r="109" spans="1:33" x14ac:dyDescent="0.2">
      <c r="C109" s="9"/>
    </row>
    <row r="110" spans="1:33" x14ac:dyDescent="0.2">
      <c r="C110" s="9"/>
    </row>
    <row r="111" spans="1:33" x14ac:dyDescent="0.2">
      <c r="C111" s="9"/>
    </row>
    <row r="112" spans="1:33" x14ac:dyDescent="0.2">
      <c r="C112" s="9"/>
    </row>
    <row r="113" spans="3:3" x14ac:dyDescent="0.2">
      <c r="C113" s="9"/>
    </row>
    <row r="114" spans="3:3" x14ac:dyDescent="0.2">
      <c r="C114" s="9"/>
    </row>
    <row r="115" spans="3:3" x14ac:dyDescent="0.2">
      <c r="C115" s="9"/>
    </row>
    <row r="116" spans="3:3" x14ac:dyDescent="0.2">
      <c r="C116" s="9"/>
    </row>
    <row r="117" spans="3:3" x14ac:dyDescent="0.2">
      <c r="C117" s="9"/>
    </row>
    <row r="118" spans="3:3" x14ac:dyDescent="0.2">
      <c r="C118" s="9"/>
    </row>
    <row r="119" spans="3:3" x14ac:dyDescent="0.2">
      <c r="C119" s="9"/>
    </row>
    <row r="120" spans="3:3" x14ac:dyDescent="0.2">
      <c r="C120" s="9"/>
    </row>
    <row r="121" spans="3:3" x14ac:dyDescent="0.2">
      <c r="C121" s="9"/>
    </row>
    <row r="122" spans="3:3" x14ac:dyDescent="0.2">
      <c r="C122" s="9"/>
    </row>
    <row r="123" spans="3:3" x14ac:dyDescent="0.2">
      <c r="C123" s="9"/>
    </row>
    <row r="124" spans="3:3" x14ac:dyDescent="0.2">
      <c r="C124" s="9"/>
    </row>
    <row r="125" spans="3:3" x14ac:dyDescent="0.2">
      <c r="C125" s="9"/>
    </row>
    <row r="126" spans="3:3" x14ac:dyDescent="0.2">
      <c r="C126" s="9"/>
    </row>
    <row r="127" spans="3:3" x14ac:dyDescent="0.2">
      <c r="C127" s="9"/>
    </row>
    <row r="128" spans="3:3" x14ac:dyDescent="0.2">
      <c r="C128" s="9"/>
    </row>
    <row r="129" spans="3:3" x14ac:dyDescent="0.2">
      <c r="C129" s="9"/>
    </row>
    <row r="130" spans="3:3" x14ac:dyDescent="0.2">
      <c r="C130" s="9"/>
    </row>
    <row r="131" spans="3:3" x14ac:dyDescent="0.2">
      <c r="C131" s="9"/>
    </row>
    <row r="132" spans="3:3" x14ac:dyDescent="0.2">
      <c r="C132" s="9"/>
    </row>
    <row r="133" spans="3:3" x14ac:dyDescent="0.2">
      <c r="C133" s="9"/>
    </row>
    <row r="134" spans="3:3" x14ac:dyDescent="0.2">
      <c r="C134" s="9"/>
    </row>
    <row r="135" spans="3:3" x14ac:dyDescent="0.2">
      <c r="C135" s="9"/>
    </row>
    <row r="136" spans="3:3" x14ac:dyDescent="0.2">
      <c r="C136" s="9"/>
    </row>
    <row r="137" spans="3:3" x14ac:dyDescent="0.2">
      <c r="C137" s="9"/>
    </row>
    <row r="138" spans="3:3" x14ac:dyDescent="0.2">
      <c r="C138" s="9"/>
    </row>
    <row r="139" spans="3:3" x14ac:dyDescent="0.2">
      <c r="C139" s="9"/>
    </row>
    <row r="140" spans="3:3" x14ac:dyDescent="0.2">
      <c r="C140" s="9"/>
    </row>
    <row r="141" spans="3:3" x14ac:dyDescent="0.2">
      <c r="C141" s="9"/>
    </row>
    <row r="142" spans="3:3" x14ac:dyDescent="0.2">
      <c r="C142" s="9"/>
    </row>
    <row r="143" spans="3:3" x14ac:dyDescent="0.2">
      <c r="C143" s="9"/>
    </row>
    <row r="144" spans="3:3" x14ac:dyDescent="0.2">
      <c r="C144" s="9"/>
    </row>
    <row r="145" spans="3:3" x14ac:dyDescent="0.2">
      <c r="C145" s="9"/>
    </row>
    <row r="146" spans="3:3" x14ac:dyDescent="0.2">
      <c r="C146" s="9"/>
    </row>
    <row r="147" spans="3:3" x14ac:dyDescent="0.2">
      <c r="C147" s="9"/>
    </row>
    <row r="148" spans="3:3" x14ac:dyDescent="0.2">
      <c r="C148" s="9"/>
    </row>
    <row r="149" spans="3:3" x14ac:dyDescent="0.2">
      <c r="C149" s="9"/>
    </row>
    <row r="150" spans="3:3" x14ac:dyDescent="0.2">
      <c r="C150" s="9"/>
    </row>
    <row r="151" spans="3:3" x14ac:dyDescent="0.2">
      <c r="C151" s="9"/>
    </row>
    <row r="152" spans="3:3" x14ac:dyDescent="0.2">
      <c r="C152" s="9"/>
    </row>
    <row r="153" spans="3:3" x14ac:dyDescent="0.2">
      <c r="C153" s="9"/>
    </row>
    <row r="154" spans="3:3" x14ac:dyDescent="0.2">
      <c r="C154" s="9"/>
    </row>
    <row r="155" spans="3:3" x14ac:dyDescent="0.2">
      <c r="C155" s="9"/>
    </row>
    <row r="156" spans="3:3" x14ac:dyDescent="0.2">
      <c r="C156" s="9"/>
    </row>
  </sheetData>
  <mergeCells count="126">
    <mergeCell ref="X88:X106"/>
    <mergeCell ref="Y88:AA88"/>
    <mergeCell ref="AB88:AC88"/>
    <mergeCell ref="AD88:AE88"/>
    <mergeCell ref="AF88:AG88"/>
    <mergeCell ref="Z89:AA89"/>
    <mergeCell ref="AB89:AC89"/>
    <mergeCell ref="AD89:AE89"/>
    <mergeCell ref="AF89:AG89"/>
    <mergeCell ref="X67:X85"/>
    <mergeCell ref="Y67:AA67"/>
    <mergeCell ref="AB67:AC67"/>
    <mergeCell ref="AD67:AE67"/>
    <mergeCell ref="AF67:AG67"/>
    <mergeCell ref="Z68:AA68"/>
    <mergeCell ref="AB68:AC68"/>
    <mergeCell ref="AD68:AE68"/>
    <mergeCell ref="AF68:AG68"/>
    <mergeCell ref="AF25:AG25"/>
    <mergeCell ref="AF26:AG26"/>
    <mergeCell ref="X46:X64"/>
    <mergeCell ref="Y46:AA46"/>
    <mergeCell ref="AB46:AC46"/>
    <mergeCell ref="AD46:AE46"/>
    <mergeCell ref="AF46:AG46"/>
    <mergeCell ref="Z47:AA47"/>
    <mergeCell ref="AB47:AC47"/>
    <mergeCell ref="AD47:AE47"/>
    <mergeCell ref="AF47:AG47"/>
    <mergeCell ref="X25:X43"/>
    <mergeCell ref="Y25:AA25"/>
    <mergeCell ref="AB25:AC25"/>
    <mergeCell ref="AD25:AE25"/>
    <mergeCell ref="Z26:AA26"/>
    <mergeCell ref="AB26:AC26"/>
    <mergeCell ref="AD26:AE26"/>
    <mergeCell ref="A88:A106"/>
    <mergeCell ref="B88:D88"/>
    <mergeCell ref="E88:F88"/>
    <mergeCell ref="G88:H88"/>
    <mergeCell ref="I88:J88"/>
    <mergeCell ref="C89:D89"/>
    <mergeCell ref="E89:F89"/>
    <mergeCell ref="G89:H89"/>
    <mergeCell ref="I89:J89"/>
    <mergeCell ref="C68:D68"/>
    <mergeCell ref="E68:F68"/>
    <mergeCell ref="A25:A43"/>
    <mergeCell ref="B25:D25"/>
    <mergeCell ref="E25:F25"/>
    <mergeCell ref="C26:D26"/>
    <mergeCell ref="E26:F26"/>
    <mergeCell ref="A46:A64"/>
    <mergeCell ref="B46:D46"/>
    <mergeCell ref="E46:F46"/>
    <mergeCell ref="C47:D47"/>
    <mergeCell ref="E47:F47"/>
    <mergeCell ref="B4:D4"/>
    <mergeCell ref="A4:A22"/>
    <mergeCell ref="C5:D5"/>
    <mergeCell ref="E4:F4"/>
    <mergeCell ref="E5:F5"/>
    <mergeCell ref="G67:H67"/>
    <mergeCell ref="G68:H68"/>
    <mergeCell ref="I4:J4"/>
    <mergeCell ref="I5:J5"/>
    <mergeCell ref="I46:J46"/>
    <mergeCell ref="I25:J25"/>
    <mergeCell ref="I26:J26"/>
    <mergeCell ref="I67:J67"/>
    <mergeCell ref="I68:J68"/>
    <mergeCell ref="I47:J47"/>
    <mergeCell ref="G4:H4"/>
    <mergeCell ref="G5:H5"/>
    <mergeCell ref="G46:H46"/>
    <mergeCell ref="G47:H47"/>
    <mergeCell ref="G25:H25"/>
    <mergeCell ref="G26:H26"/>
    <mergeCell ref="A67:A85"/>
    <mergeCell ref="B67:D67"/>
    <mergeCell ref="E67:F67"/>
    <mergeCell ref="M25:M43"/>
    <mergeCell ref="N25:P25"/>
    <mergeCell ref="Q25:R25"/>
    <mergeCell ref="S25:T25"/>
    <mergeCell ref="U25:V25"/>
    <mergeCell ref="O26:P26"/>
    <mergeCell ref="Q26:R26"/>
    <mergeCell ref="S26:T26"/>
    <mergeCell ref="U26:V26"/>
    <mergeCell ref="M46:M64"/>
    <mergeCell ref="N46:P46"/>
    <mergeCell ref="Q46:R46"/>
    <mergeCell ref="S46:T46"/>
    <mergeCell ref="U46:V46"/>
    <mergeCell ref="O47:P47"/>
    <mergeCell ref="Q47:R47"/>
    <mergeCell ref="S47:T47"/>
    <mergeCell ref="U47:V47"/>
    <mergeCell ref="M67:M85"/>
    <mergeCell ref="N67:P67"/>
    <mergeCell ref="Q67:R67"/>
    <mergeCell ref="S67:T67"/>
    <mergeCell ref="U67:V67"/>
    <mergeCell ref="O68:P68"/>
    <mergeCell ref="Q68:R68"/>
    <mergeCell ref="S68:T68"/>
    <mergeCell ref="U68:V68"/>
    <mergeCell ref="M88:M106"/>
    <mergeCell ref="N88:P88"/>
    <mergeCell ref="Q88:R88"/>
    <mergeCell ref="S88:T88"/>
    <mergeCell ref="U88:V88"/>
    <mergeCell ref="O89:P89"/>
    <mergeCell ref="Q89:R89"/>
    <mergeCell ref="S89:T89"/>
    <mergeCell ref="U89:V89"/>
    <mergeCell ref="X4:X22"/>
    <mergeCell ref="Y4:AA4"/>
    <mergeCell ref="AB4:AC4"/>
    <mergeCell ref="AD4:AE4"/>
    <mergeCell ref="AF4:AG4"/>
    <mergeCell ref="Z5:AA5"/>
    <mergeCell ref="AB5:AC5"/>
    <mergeCell ref="AD5:AE5"/>
    <mergeCell ref="AF5:AG5"/>
  </mergeCells>
  <phoneticPr fontId="2" type="noConversion"/>
  <pageMargins left="0.75" right="0.75" top="1" bottom="1" header="0.5" footer="0.5"/>
  <pageSetup paperSize="9" orientation="landscape" r:id="rId1"/>
  <headerFooter alignWithMargins="0">
    <oddHeader>&amp;L&amp;G&amp;REffekttabell Modul Compact Hygien (MCH)</oddHeader>
    <oddFooter>&amp;LSenast uppdaterad: 2012-10-04
För att upprätthålla en ständig produktutveckling förbehåller Epecon sig rätten att ändra tekniska specifikationer utan föregående meddelande. Epecon reserverar sig för eventuella feltryck.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4" sqref="B3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Linea</vt:lpstr>
      <vt:lpstr>Blad1</vt:lpstr>
      <vt:lpstr>Blad2</vt:lpstr>
      <vt:lpstr>Linea!Utskriftsområde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Mattias Lindström</cp:lastModifiedBy>
  <cp:lastPrinted>2013-11-12T14:17:25Z</cp:lastPrinted>
  <dcterms:created xsi:type="dcterms:W3CDTF">2012-06-12T06:29:52Z</dcterms:created>
  <dcterms:modified xsi:type="dcterms:W3CDTF">2020-10-09T08:58:31Z</dcterms:modified>
</cp:coreProperties>
</file>